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unsinger\"/>
    </mc:Choice>
  </mc:AlternateContent>
  <xr:revisionPtr revIDLastSave="0" documentId="13_ncr:1_{4B630AE0-A87D-420D-9540-BA8378CDB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1" l="1"/>
  <c r="M112" i="1"/>
  <c r="M111" i="1"/>
  <c r="M110" i="1"/>
  <c r="M109" i="1"/>
  <c r="M108" i="1"/>
  <c r="M107" i="1"/>
  <c r="M106" i="1"/>
  <c r="M105" i="1"/>
  <c r="M104" i="1"/>
  <c r="M99" i="1"/>
  <c r="M98" i="1"/>
  <c r="M97" i="1"/>
  <c r="M96" i="1"/>
  <c r="M95" i="1"/>
  <c r="M94" i="1"/>
  <c r="M93" i="1"/>
  <c r="M92" i="1"/>
  <c r="M88" i="1"/>
  <c r="M87" i="1"/>
  <c r="M77" i="1"/>
  <c r="M76" i="1"/>
  <c r="M118" i="1"/>
  <c r="N123" i="1"/>
  <c r="M121" i="1"/>
  <c r="N121" i="1" s="1"/>
  <c r="M120" i="1"/>
  <c r="M119" i="1"/>
  <c r="N122" i="1"/>
  <c r="M244" i="1"/>
  <c r="M242" i="1"/>
  <c r="M241" i="1"/>
  <c r="M240" i="1"/>
  <c r="M239" i="1"/>
  <c r="M238" i="1"/>
  <c r="M232" i="1"/>
  <c r="M230" i="1"/>
  <c r="M229" i="1"/>
  <c r="M228" i="1"/>
  <c r="M227" i="1"/>
  <c r="M226" i="1"/>
  <c r="M225" i="1"/>
  <c r="M224" i="1"/>
  <c r="M223" i="1"/>
  <c r="M222" i="1"/>
  <c r="M221" i="1"/>
  <c r="M216" i="1"/>
  <c r="M215" i="1"/>
  <c r="M213" i="1"/>
  <c r="M212" i="1"/>
  <c r="M71" i="1"/>
  <c r="M70" i="1"/>
  <c r="M69" i="1"/>
  <c r="M68" i="1"/>
  <c r="M67" i="1"/>
  <c r="M66" i="1"/>
  <c r="M65" i="1"/>
  <c r="M64" i="1"/>
  <c r="M63" i="1"/>
  <c r="M62" i="1"/>
  <c r="M61" i="1"/>
  <c r="M60" i="1"/>
  <c r="M55" i="1"/>
  <c r="M54" i="1"/>
  <c r="M53" i="1"/>
  <c r="M52" i="1"/>
  <c r="M51" i="1"/>
  <c r="M49" i="1"/>
  <c r="M48" i="1"/>
  <c r="M47" i="1"/>
  <c r="M46" i="1"/>
  <c r="M45" i="1"/>
  <c r="M29" i="1"/>
  <c r="L29" i="1"/>
  <c r="J29" i="1"/>
  <c r="J28" i="1"/>
  <c r="E29" i="1"/>
  <c r="D29" i="1"/>
  <c r="M40" i="1"/>
  <c r="M39" i="1"/>
  <c r="M38" i="1"/>
  <c r="M37" i="1"/>
  <c r="M36" i="1"/>
  <c r="M35" i="1"/>
  <c r="M34" i="1"/>
  <c r="M33" i="1"/>
  <c r="M28" i="1"/>
  <c r="M27" i="1"/>
  <c r="M26" i="1"/>
  <c r="M22" i="1"/>
  <c r="M21" i="1"/>
  <c r="M20" i="1"/>
  <c r="M19" i="1"/>
  <c r="M18" i="1"/>
  <c r="M17" i="1"/>
  <c r="M15" i="1"/>
  <c r="M13" i="1"/>
  <c r="M12" i="1"/>
  <c r="M10" i="1"/>
  <c r="N91" i="1"/>
  <c r="N90" i="1"/>
  <c r="N29" i="1" l="1"/>
  <c r="L241" i="1"/>
  <c r="L240" i="1"/>
  <c r="L239" i="1"/>
  <c r="K241" i="1"/>
  <c r="K240" i="1"/>
  <c r="K239" i="1"/>
  <c r="J241" i="1"/>
  <c r="J240" i="1"/>
  <c r="J239" i="1"/>
  <c r="F241" i="1"/>
  <c r="F240" i="1"/>
  <c r="F239" i="1"/>
  <c r="E242" i="1"/>
  <c r="E241" i="1"/>
  <c r="E240" i="1"/>
  <c r="E239" i="1"/>
  <c r="D241" i="1"/>
  <c r="D240" i="1"/>
  <c r="D239" i="1"/>
  <c r="L238" i="1"/>
  <c r="K238" i="1"/>
  <c r="J238" i="1"/>
  <c r="F238" i="1"/>
  <c r="E238" i="1"/>
  <c r="D238" i="1"/>
  <c r="L246" i="1"/>
  <c r="L244" i="1"/>
  <c r="L242" i="1"/>
  <c r="J246" i="1"/>
  <c r="J244" i="1"/>
  <c r="J242" i="1"/>
  <c r="E246" i="1"/>
  <c r="E244" i="1"/>
  <c r="D246" i="1"/>
  <c r="D244" i="1"/>
  <c r="D242" i="1"/>
  <c r="L232" i="1"/>
  <c r="L230" i="1"/>
  <c r="L229" i="1"/>
  <c r="L228" i="1"/>
  <c r="L227" i="1"/>
  <c r="L226" i="1"/>
  <c r="L225" i="1"/>
  <c r="L224" i="1"/>
  <c r="L223" i="1"/>
  <c r="L222" i="1"/>
  <c r="L221" i="1"/>
  <c r="J232" i="1"/>
  <c r="J230" i="1"/>
  <c r="J229" i="1"/>
  <c r="J228" i="1"/>
  <c r="J227" i="1"/>
  <c r="J226" i="1"/>
  <c r="J225" i="1"/>
  <c r="J224" i="1"/>
  <c r="J223" i="1"/>
  <c r="J222" i="1"/>
  <c r="J221" i="1"/>
  <c r="E232" i="1"/>
  <c r="E230" i="1"/>
  <c r="E229" i="1"/>
  <c r="E228" i="1"/>
  <c r="E227" i="1"/>
  <c r="E226" i="1"/>
  <c r="E225" i="1"/>
  <c r="E224" i="1"/>
  <c r="E223" i="1"/>
  <c r="E222" i="1"/>
  <c r="E221" i="1"/>
  <c r="D232" i="1"/>
  <c r="D230" i="1"/>
  <c r="D229" i="1"/>
  <c r="D228" i="1"/>
  <c r="D227" i="1"/>
  <c r="D226" i="1"/>
  <c r="D225" i="1"/>
  <c r="D224" i="1"/>
  <c r="D223" i="1"/>
  <c r="D222" i="1"/>
  <c r="D221" i="1"/>
  <c r="L216" i="1"/>
  <c r="L215" i="1"/>
  <c r="J216" i="1"/>
  <c r="J215" i="1"/>
  <c r="E216" i="1"/>
  <c r="E215" i="1"/>
  <c r="D216" i="1"/>
  <c r="D215" i="1"/>
  <c r="L213" i="1"/>
  <c r="L212" i="1"/>
  <c r="L210" i="1"/>
  <c r="L209" i="1"/>
  <c r="L208" i="1"/>
  <c r="J213" i="1"/>
  <c r="J212" i="1"/>
  <c r="J210" i="1"/>
  <c r="J209" i="1"/>
  <c r="J208" i="1"/>
  <c r="E213" i="1"/>
  <c r="E212" i="1"/>
  <c r="E210" i="1"/>
  <c r="E209" i="1"/>
  <c r="E208" i="1"/>
  <c r="D213" i="1"/>
  <c r="D212" i="1"/>
  <c r="D210" i="1"/>
  <c r="D209" i="1"/>
  <c r="D208" i="1"/>
  <c r="L207" i="1"/>
  <c r="L206" i="1"/>
  <c r="L205" i="1"/>
  <c r="J207" i="1"/>
  <c r="J206" i="1"/>
  <c r="J205" i="1"/>
  <c r="E207" i="1"/>
  <c r="E206" i="1"/>
  <c r="E205" i="1"/>
  <c r="D207" i="1"/>
  <c r="D206" i="1"/>
  <c r="D205" i="1"/>
  <c r="L198" i="1"/>
  <c r="L199" i="1"/>
  <c r="L197" i="1"/>
  <c r="L196" i="1"/>
  <c r="L195" i="1"/>
  <c r="L194" i="1"/>
  <c r="L193" i="1"/>
  <c r="J199" i="1"/>
  <c r="J198" i="1"/>
  <c r="J197" i="1"/>
  <c r="J196" i="1"/>
  <c r="J195" i="1"/>
  <c r="J194" i="1"/>
  <c r="J193" i="1"/>
  <c r="E199" i="1"/>
  <c r="E198" i="1"/>
  <c r="E197" i="1"/>
  <c r="E196" i="1"/>
  <c r="E195" i="1"/>
  <c r="E194" i="1"/>
  <c r="E193" i="1"/>
  <c r="D199" i="1"/>
  <c r="D198" i="1"/>
  <c r="D197" i="1"/>
  <c r="D196" i="1"/>
  <c r="D195" i="1"/>
  <c r="D194" i="1"/>
  <c r="D193" i="1"/>
  <c r="L187" i="1"/>
  <c r="L186" i="1"/>
  <c r="L185" i="1"/>
  <c r="L184" i="1"/>
  <c r="L183" i="1"/>
  <c r="L182" i="1"/>
  <c r="L180" i="1"/>
  <c r="L179" i="1"/>
  <c r="L178" i="1"/>
  <c r="J187" i="1"/>
  <c r="J186" i="1"/>
  <c r="J185" i="1"/>
  <c r="J184" i="1"/>
  <c r="J183" i="1"/>
  <c r="J182" i="1"/>
  <c r="J180" i="1"/>
  <c r="J179" i="1"/>
  <c r="J178" i="1"/>
  <c r="E187" i="1"/>
  <c r="E186" i="1"/>
  <c r="E185" i="1"/>
  <c r="E184" i="1"/>
  <c r="E183" i="1"/>
  <c r="E182" i="1"/>
  <c r="E180" i="1"/>
  <c r="E179" i="1"/>
  <c r="E178" i="1"/>
  <c r="D187" i="1"/>
  <c r="D186" i="1"/>
  <c r="D185" i="1"/>
  <c r="D184" i="1"/>
  <c r="D183" i="1"/>
  <c r="D182" i="1"/>
  <c r="D180" i="1"/>
  <c r="D179" i="1"/>
  <c r="D178" i="1"/>
  <c r="L173" i="1"/>
  <c r="L172" i="1"/>
  <c r="L171" i="1"/>
  <c r="L170" i="1"/>
  <c r="L168" i="1"/>
  <c r="L167" i="1"/>
  <c r="L166" i="1"/>
  <c r="J173" i="1"/>
  <c r="J172" i="1"/>
  <c r="J171" i="1"/>
  <c r="J170" i="1"/>
  <c r="J168" i="1"/>
  <c r="J167" i="1"/>
  <c r="J166" i="1"/>
  <c r="E173" i="1"/>
  <c r="E172" i="1"/>
  <c r="E171" i="1"/>
  <c r="E170" i="1"/>
  <c r="E168" i="1"/>
  <c r="E167" i="1"/>
  <c r="E166" i="1"/>
  <c r="D173" i="1"/>
  <c r="D172" i="1"/>
  <c r="D171" i="1"/>
  <c r="D170" i="1"/>
  <c r="D168" i="1"/>
  <c r="D167" i="1"/>
  <c r="D166" i="1"/>
  <c r="L164" i="1"/>
  <c r="L163" i="1"/>
  <c r="L162" i="1"/>
  <c r="J164" i="1"/>
  <c r="J163" i="1"/>
  <c r="J162" i="1"/>
  <c r="E164" i="1"/>
  <c r="E163" i="1"/>
  <c r="E162" i="1"/>
  <c r="D164" i="1"/>
  <c r="D163" i="1"/>
  <c r="D162" i="1"/>
  <c r="E148" i="1"/>
  <c r="L148" i="1"/>
  <c r="J148" i="1"/>
  <c r="L158" i="1"/>
  <c r="L157" i="1"/>
  <c r="L155" i="1"/>
  <c r="L154" i="1"/>
  <c r="L153" i="1"/>
  <c r="L152" i="1"/>
  <c r="L151" i="1"/>
  <c r="L150" i="1"/>
  <c r="L149" i="1"/>
  <c r="J158" i="1"/>
  <c r="J157" i="1"/>
  <c r="J155" i="1"/>
  <c r="J154" i="1"/>
  <c r="J153" i="1"/>
  <c r="J152" i="1"/>
  <c r="J151" i="1"/>
  <c r="J150" i="1"/>
  <c r="J149" i="1"/>
  <c r="E158" i="1"/>
  <c r="E157" i="1"/>
  <c r="E155" i="1"/>
  <c r="E154" i="1"/>
  <c r="E153" i="1"/>
  <c r="E152" i="1"/>
  <c r="E151" i="1"/>
  <c r="E150" i="1"/>
  <c r="E149" i="1"/>
  <c r="D158" i="1"/>
  <c r="D157" i="1"/>
  <c r="D155" i="1"/>
  <c r="D154" i="1"/>
  <c r="D153" i="1"/>
  <c r="D152" i="1"/>
  <c r="D151" i="1"/>
  <c r="D150" i="1"/>
  <c r="D149" i="1"/>
  <c r="D148" i="1"/>
  <c r="L142" i="1"/>
  <c r="L141" i="1"/>
  <c r="L140" i="1"/>
  <c r="L139" i="1"/>
  <c r="L138" i="1"/>
  <c r="L137" i="1"/>
  <c r="L136" i="1"/>
  <c r="L135" i="1"/>
  <c r="L134" i="1"/>
  <c r="L133" i="1"/>
  <c r="J142" i="1"/>
  <c r="J141" i="1"/>
  <c r="J140" i="1"/>
  <c r="J139" i="1"/>
  <c r="J138" i="1"/>
  <c r="J137" i="1"/>
  <c r="J136" i="1"/>
  <c r="J135" i="1"/>
  <c r="J134" i="1"/>
  <c r="J133" i="1"/>
  <c r="E142" i="1"/>
  <c r="E141" i="1"/>
  <c r="E140" i="1"/>
  <c r="E139" i="1"/>
  <c r="E138" i="1"/>
  <c r="E137" i="1"/>
  <c r="E136" i="1"/>
  <c r="E135" i="1"/>
  <c r="E134" i="1"/>
  <c r="E133" i="1"/>
  <c r="D142" i="1"/>
  <c r="D141" i="1"/>
  <c r="D140" i="1"/>
  <c r="D139" i="1"/>
  <c r="D138" i="1"/>
  <c r="D137" i="1"/>
  <c r="D136" i="1"/>
  <c r="D135" i="1"/>
  <c r="D134" i="1"/>
  <c r="D133" i="1"/>
  <c r="L128" i="1"/>
  <c r="L127" i="1"/>
  <c r="L126" i="1"/>
  <c r="L125" i="1"/>
  <c r="L124" i="1"/>
  <c r="L120" i="1"/>
  <c r="L119" i="1"/>
  <c r="L118" i="1"/>
  <c r="J128" i="1"/>
  <c r="J127" i="1"/>
  <c r="J126" i="1"/>
  <c r="J125" i="1"/>
  <c r="J124" i="1"/>
  <c r="J120" i="1"/>
  <c r="J119" i="1"/>
  <c r="J118" i="1"/>
  <c r="E128" i="1"/>
  <c r="E127" i="1"/>
  <c r="E126" i="1"/>
  <c r="E125" i="1"/>
  <c r="E124" i="1"/>
  <c r="E120" i="1"/>
  <c r="E119" i="1"/>
  <c r="E118" i="1"/>
  <c r="D128" i="1"/>
  <c r="D127" i="1"/>
  <c r="D126" i="1"/>
  <c r="D125" i="1"/>
  <c r="D124" i="1"/>
  <c r="D120" i="1"/>
  <c r="D119" i="1"/>
  <c r="D118" i="1"/>
  <c r="L113" i="1"/>
  <c r="L112" i="1"/>
  <c r="L111" i="1"/>
  <c r="L110" i="1"/>
  <c r="L109" i="1"/>
  <c r="L108" i="1"/>
  <c r="L107" i="1"/>
  <c r="L106" i="1"/>
  <c r="L105" i="1"/>
  <c r="L104" i="1"/>
  <c r="J113" i="1"/>
  <c r="J112" i="1"/>
  <c r="J111" i="1"/>
  <c r="J110" i="1"/>
  <c r="J109" i="1"/>
  <c r="J108" i="1"/>
  <c r="J107" i="1"/>
  <c r="J106" i="1"/>
  <c r="J105" i="1"/>
  <c r="J104" i="1"/>
  <c r="E113" i="1"/>
  <c r="E112" i="1"/>
  <c r="E111" i="1"/>
  <c r="E110" i="1"/>
  <c r="E109" i="1"/>
  <c r="E108" i="1"/>
  <c r="E107" i="1"/>
  <c r="E106" i="1"/>
  <c r="E105" i="1"/>
  <c r="E104" i="1"/>
  <c r="D113" i="1"/>
  <c r="D112" i="1"/>
  <c r="D111" i="1"/>
  <c r="D110" i="1"/>
  <c r="D109" i="1"/>
  <c r="D108" i="1"/>
  <c r="D107" i="1"/>
  <c r="D106" i="1"/>
  <c r="D105" i="1"/>
  <c r="D104" i="1"/>
  <c r="L76" i="1"/>
  <c r="J76" i="1"/>
  <c r="E76" i="1"/>
  <c r="L99" i="1"/>
  <c r="L98" i="1"/>
  <c r="L97" i="1"/>
  <c r="L96" i="1"/>
  <c r="L95" i="1"/>
  <c r="L94" i="1"/>
  <c r="L93" i="1"/>
  <c r="L92" i="1"/>
  <c r="L88" i="1"/>
  <c r="L87" i="1"/>
  <c r="L77" i="1"/>
  <c r="J99" i="1"/>
  <c r="J98" i="1"/>
  <c r="J97" i="1"/>
  <c r="J96" i="1"/>
  <c r="J95" i="1"/>
  <c r="J94" i="1"/>
  <c r="J93" i="1"/>
  <c r="J92" i="1"/>
  <c r="J88" i="1"/>
  <c r="J87" i="1"/>
  <c r="J77" i="1"/>
  <c r="E99" i="1"/>
  <c r="E98" i="1"/>
  <c r="E97" i="1"/>
  <c r="E96" i="1"/>
  <c r="E95" i="1"/>
  <c r="E94" i="1"/>
  <c r="E93" i="1"/>
  <c r="E92" i="1"/>
  <c r="E88" i="1"/>
  <c r="E87" i="1"/>
  <c r="E77" i="1"/>
  <c r="D99" i="1"/>
  <c r="D98" i="1"/>
  <c r="D97" i="1"/>
  <c r="D96" i="1"/>
  <c r="D95" i="1"/>
  <c r="D94" i="1"/>
  <c r="D93" i="1"/>
  <c r="D92" i="1"/>
  <c r="D88" i="1"/>
  <c r="D87" i="1"/>
  <c r="D77" i="1"/>
  <c r="D76" i="1"/>
  <c r="L71" i="1"/>
  <c r="L70" i="1"/>
  <c r="L69" i="1"/>
  <c r="L68" i="1"/>
  <c r="L67" i="1"/>
  <c r="L66" i="1"/>
  <c r="L65" i="1"/>
  <c r="L64" i="1"/>
  <c r="L63" i="1"/>
  <c r="L62" i="1"/>
  <c r="L61" i="1"/>
  <c r="L60" i="1"/>
  <c r="J71" i="1"/>
  <c r="J70" i="1"/>
  <c r="J69" i="1"/>
  <c r="J68" i="1"/>
  <c r="J67" i="1"/>
  <c r="J66" i="1"/>
  <c r="J65" i="1"/>
  <c r="J64" i="1"/>
  <c r="J63" i="1"/>
  <c r="J62" i="1"/>
  <c r="J61" i="1"/>
  <c r="J60" i="1"/>
  <c r="E71" i="1"/>
  <c r="E70" i="1"/>
  <c r="E69" i="1"/>
  <c r="E68" i="1"/>
  <c r="E67" i="1"/>
  <c r="E66" i="1"/>
  <c r="E65" i="1"/>
  <c r="E64" i="1"/>
  <c r="E63" i="1"/>
  <c r="E62" i="1"/>
  <c r="E61" i="1"/>
  <c r="E60" i="1"/>
  <c r="D71" i="1"/>
  <c r="D70" i="1"/>
  <c r="D69" i="1"/>
  <c r="D68" i="1"/>
  <c r="D67" i="1"/>
  <c r="D66" i="1"/>
  <c r="D65" i="1"/>
  <c r="D64" i="1"/>
  <c r="D63" i="1"/>
  <c r="D62" i="1"/>
  <c r="D61" i="1"/>
  <c r="D60" i="1"/>
  <c r="L55" i="1"/>
  <c r="L54" i="1"/>
  <c r="L53" i="1"/>
  <c r="L52" i="1"/>
  <c r="L51" i="1"/>
  <c r="L49" i="1"/>
  <c r="L48" i="1"/>
  <c r="L47" i="1"/>
  <c r="L46" i="1"/>
  <c r="J55" i="1"/>
  <c r="J54" i="1"/>
  <c r="J53" i="1"/>
  <c r="J52" i="1"/>
  <c r="J51" i="1"/>
  <c r="J49" i="1"/>
  <c r="J48" i="1"/>
  <c r="J47" i="1"/>
  <c r="J46" i="1"/>
  <c r="E55" i="1"/>
  <c r="E54" i="1"/>
  <c r="E53" i="1"/>
  <c r="E52" i="1"/>
  <c r="E51" i="1"/>
  <c r="E49" i="1"/>
  <c r="E48" i="1"/>
  <c r="E47" i="1"/>
  <c r="E46" i="1"/>
  <c r="D55" i="1"/>
  <c r="D54" i="1"/>
  <c r="D53" i="1"/>
  <c r="D52" i="1"/>
  <c r="D51" i="1"/>
  <c r="D49" i="1"/>
  <c r="D48" i="1"/>
  <c r="D47" i="1"/>
  <c r="D46" i="1"/>
  <c r="L45" i="1"/>
  <c r="J45" i="1"/>
  <c r="E45" i="1"/>
  <c r="D45" i="1"/>
  <c r="L40" i="1"/>
  <c r="L39" i="1"/>
  <c r="L38" i="1"/>
  <c r="L37" i="1"/>
  <c r="L36" i="1"/>
  <c r="L35" i="1"/>
  <c r="L34" i="1"/>
  <c r="L33" i="1"/>
  <c r="L28" i="1"/>
  <c r="L27" i="1"/>
  <c r="J40" i="1"/>
  <c r="J39" i="1"/>
  <c r="J38" i="1"/>
  <c r="J37" i="1"/>
  <c r="J36" i="1"/>
  <c r="J35" i="1"/>
  <c r="J34" i="1"/>
  <c r="J33" i="1"/>
  <c r="J27" i="1"/>
  <c r="E40" i="1"/>
  <c r="E39" i="1"/>
  <c r="E38" i="1"/>
  <c r="E37" i="1"/>
  <c r="E36" i="1"/>
  <c r="E35" i="1"/>
  <c r="E34" i="1"/>
  <c r="E33" i="1"/>
  <c r="E28" i="1"/>
  <c r="E27" i="1"/>
  <c r="D40" i="1"/>
  <c r="D39" i="1"/>
  <c r="D38" i="1"/>
  <c r="D37" i="1"/>
  <c r="D36" i="1"/>
  <c r="D35" i="1"/>
  <c r="D34" i="1"/>
  <c r="D33" i="1"/>
  <c r="D28" i="1"/>
  <c r="D27" i="1"/>
  <c r="L26" i="1"/>
  <c r="J26" i="1"/>
  <c r="E26" i="1"/>
  <c r="D26" i="1"/>
  <c r="L22" i="1"/>
  <c r="L21" i="1"/>
  <c r="L20" i="1"/>
  <c r="L19" i="1"/>
  <c r="L18" i="1"/>
  <c r="L17" i="1"/>
  <c r="L15" i="1"/>
  <c r="L13" i="1"/>
  <c r="L12" i="1"/>
  <c r="L10" i="1"/>
  <c r="J13" i="1"/>
  <c r="J22" i="1"/>
  <c r="J21" i="1"/>
  <c r="J20" i="1"/>
  <c r="J19" i="1"/>
  <c r="J18" i="1"/>
  <c r="J17" i="1"/>
  <c r="J15" i="1"/>
  <c r="J12" i="1"/>
  <c r="E22" i="1"/>
  <c r="E21" i="1"/>
  <c r="E20" i="1"/>
  <c r="E19" i="1"/>
  <c r="E18" i="1"/>
  <c r="E17" i="1"/>
  <c r="E15" i="1"/>
  <c r="E13" i="1"/>
  <c r="E12" i="1"/>
  <c r="D22" i="1"/>
  <c r="D21" i="1"/>
  <c r="D20" i="1"/>
  <c r="D19" i="1"/>
  <c r="D18" i="1"/>
  <c r="D17" i="1"/>
  <c r="D15" i="1"/>
  <c r="D13" i="1"/>
  <c r="D12" i="1"/>
  <c r="J10" i="1"/>
  <c r="E10" i="1"/>
  <c r="D10" i="1"/>
  <c r="N128" i="1" l="1"/>
  <c r="N209" i="1"/>
  <c r="N38" i="1"/>
  <c r="N212" i="1"/>
  <c r="N215" i="1"/>
  <c r="N221" i="1"/>
  <c r="N225" i="1"/>
  <c r="N229" i="1"/>
  <c r="N26" i="1"/>
  <c r="N95" i="1"/>
  <c r="N207" i="1"/>
  <c r="N216" i="1"/>
  <c r="N222" i="1"/>
  <c r="N226" i="1"/>
  <c r="N230" i="1"/>
  <c r="N240" i="1"/>
  <c r="N213" i="1"/>
  <c r="N238" i="1"/>
  <c r="N104" i="1"/>
  <c r="N92" i="1"/>
  <c r="N125" i="1"/>
  <c r="N241" i="1"/>
  <c r="N49" i="1"/>
  <c r="N199" i="1"/>
  <c r="N193" i="1"/>
  <c r="N210" i="1"/>
  <c r="N223" i="1"/>
  <c r="N227" i="1"/>
  <c r="N232" i="1"/>
  <c r="N242" i="1"/>
  <c r="N246" i="1"/>
  <c r="N21" i="1"/>
  <c r="N51" i="1"/>
  <c r="N55" i="1"/>
  <c r="N63" i="1"/>
  <c r="N71" i="1"/>
  <c r="N87" i="1"/>
  <c r="N94" i="1"/>
  <c r="N98" i="1"/>
  <c r="N109" i="1"/>
  <c r="N224" i="1"/>
  <c r="N228" i="1"/>
  <c r="N244" i="1"/>
  <c r="N239" i="1"/>
  <c r="N110" i="1"/>
  <c r="N108" i="1"/>
  <c r="N99" i="1"/>
  <c r="N97" i="1"/>
  <c r="N88" i="1"/>
  <c r="N77" i="1"/>
  <c r="N70" i="1"/>
  <c r="N69" i="1"/>
  <c r="N68" i="1"/>
  <c r="N67" i="1"/>
  <c r="N66" i="1"/>
  <c r="N65" i="1"/>
  <c r="N64" i="1"/>
  <c r="N61" i="1"/>
  <c r="N47" i="1"/>
  <c r="N39" i="1"/>
  <c r="N27" i="1"/>
  <c r="N20" i="1"/>
  <c r="N19" i="1"/>
  <c r="N149" i="1"/>
  <c r="N194" i="1"/>
  <c r="N195" i="1"/>
  <c r="N197" i="1"/>
  <c r="N206" i="1"/>
  <c r="N208" i="1"/>
  <c r="N126" i="1"/>
  <c r="N124" i="1"/>
  <c r="N164" i="1"/>
  <c r="N127" i="1"/>
  <c r="N137" i="1"/>
  <c r="N138" i="1"/>
  <c r="N148" i="1"/>
  <c r="N167" i="1"/>
  <c r="N196" i="1"/>
  <c r="N179" i="1"/>
  <c r="N135" i="1"/>
  <c r="N180" i="1"/>
  <c r="N152" i="1"/>
  <c r="N150" i="1"/>
  <c r="N168" i="1"/>
  <c r="N170" i="1"/>
  <c r="N186" i="1"/>
  <c r="N134" i="1"/>
  <c r="N133" i="1"/>
  <c r="N153" i="1"/>
  <c r="N198" i="1"/>
  <c r="N205" i="1"/>
  <c r="N162" i="1"/>
  <c r="N136" i="1"/>
  <c r="N151" i="1"/>
  <c r="N163" i="1"/>
  <c r="N158" i="1"/>
  <c r="N171" i="1"/>
  <c r="N173" i="1"/>
  <c r="N183" i="1"/>
  <c r="N157" i="1"/>
  <c r="N172" i="1"/>
  <c r="N166" i="1"/>
  <c r="N178" i="1"/>
  <c r="N185" i="1"/>
  <c r="N184" i="1"/>
  <c r="N187" i="1"/>
  <c r="N182" i="1"/>
  <c r="N155" i="1"/>
  <c r="N154" i="1"/>
</calcChain>
</file>

<file path=xl/sharedStrings.xml><?xml version="1.0" encoding="utf-8"?>
<sst xmlns="http://schemas.openxmlformats.org/spreadsheetml/2006/main" count="604" uniqueCount="370">
  <si>
    <t>OFFENSE</t>
  </si>
  <si>
    <t>BASE FINE</t>
  </si>
  <si>
    <t>CODE SECTION</t>
  </si>
  <si>
    <t>40-1-3</t>
  </si>
  <si>
    <t>40-2-20</t>
  </si>
  <si>
    <t>40-2-6</t>
  </si>
  <si>
    <t>40-2-8</t>
  </si>
  <si>
    <t>40-2-38</t>
  </si>
  <si>
    <t>40-2-41</t>
  </si>
  <si>
    <t>40-5-29</t>
  </si>
  <si>
    <t>40-5-33</t>
  </si>
  <si>
    <t>Unlawful Operation of Vehicle</t>
  </si>
  <si>
    <t>Altered/Improperly Transferred Tags</t>
  </si>
  <si>
    <t>Driving w/o license</t>
  </si>
  <si>
    <t>Driving w/expired license</t>
  </si>
  <si>
    <t>Failure to change license within 60 days</t>
  </si>
  <si>
    <t>40-6-2</t>
  </si>
  <si>
    <t>40-6-14</t>
  </si>
  <si>
    <t>40-6-45</t>
  </si>
  <si>
    <t>40-6-46</t>
  </si>
  <si>
    <t>40-6-48</t>
  </si>
  <si>
    <t>40-6-49</t>
  </si>
  <si>
    <t>40-6-50</t>
  </si>
  <si>
    <t>40-6-52</t>
  </si>
  <si>
    <t>Excessive radio/tape volume</t>
  </si>
  <si>
    <t>Improper Passing</t>
  </si>
  <si>
    <t>Passing on yellow line</t>
  </si>
  <si>
    <t>Failure to maintain lane</t>
  </si>
  <si>
    <t>Following too closely</t>
  </si>
  <si>
    <t>Crossing median</t>
  </si>
  <si>
    <t>Driving in Emergency lane</t>
  </si>
  <si>
    <t>Restricted License violation 6 or more wheels</t>
  </si>
  <si>
    <t>40-6-72</t>
  </si>
  <si>
    <t>40-6-73</t>
  </si>
  <si>
    <t>40-6-74</t>
  </si>
  <si>
    <t>40-6-76</t>
  </si>
  <si>
    <t>40-6-95</t>
  </si>
  <si>
    <t>40-6-121</t>
  </si>
  <si>
    <t>40-6-123</t>
  </si>
  <si>
    <t>40-6-126</t>
  </si>
  <si>
    <t>40-6-140</t>
  </si>
  <si>
    <t>40-6-163</t>
  </si>
  <si>
    <t>Failure to obey stop sign</t>
  </si>
  <si>
    <t>Failed to yield right-of-way</t>
  </si>
  <si>
    <t>Failure to yield right-of-way to emergency vehicle</t>
  </si>
  <si>
    <t>Interference with funeral process</t>
  </si>
  <si>
    <t>Pedestrian under the influence of alcohol or drugs</t>
  </si>
  <si>
    <t>U-turn/improper turn</t>
  </si>
  <si>
    <t>Failure to/or improper use of turn signals</t>
  </si>
  <si>
    <t>Improper use of central turn lane</t>
  </si>
  <si>
    <t>Failure to stop for stop sign at railroad crossing</t>
  </si>
  <si>
    <t>Unlawful Passing of a school bus</t>
  </si>
  <si>
    <t>Too fast for conditions</t>
  </si>
  <si>
    <t>Speeding 6-10</t>
  </si>
  <si>
    <t>Speeding 11-14</t>
  </si>
  <si>
    <t>Speeding 19-23</t>
  </si>
  <si>
    <t>40-6-184</t>
  </si>
  <si>
    <t>40-6-240</t>
  </si>
  <si>
    <t>40-6-249</t>
  </si>
  <si>
    <t>Littering Highway</t>
  </si>
  <si>
    <t>40-6-250</t>
  </si>
  <si>
    <t>40-6-251</t>
  </si>
  <si>
    <t>40-6-253</t>
  </si>
  <si>
    <t>40-6-254</t>
  </si>
  <si>
    <t>40-6-271</t>
  </si>
  <si>
    <t>40-6-272</t>
  </si>
  <si>
    <t>40-6-273</t>
  </si>
  <si>
    <t>40-6-275</t>
  </si>
  <si>
    <t>40-7-4</t>
  </si>
  <si>
    <t>40-8-6</t>
  </si>
  <si>
    <t>Altered Suspension</t>
  </si>
  <si>
    <t>40-8-7</t>
  </si>
  <si>
    <t>Unsafe or Improperly Equipped Vehicle/Trailer</t>
  </si>
  <si>
    <t>40-8-9</t>
  </si>
  <si>
    <t>40-8-20</t>
  </si>
  <si>
    <t>40-8-25</t>
  </si>
  <si>
    <t>40-8-27</t>
  </si>
  <si>
    <t>40-8-31</t>
  </si>
  <si>
    <t>46-7-23</t>
  </si>
  <si>
    <t>46-7-39</t>
  </si>
  <si>
    <t>DMVS RULE 392.5A</t>
  </si>
  <si>
    <t>32-6-22</t>
  </si>
  <si>
    <t>32-6-23</t>
  </si>
  <si>
    <t>32-6-24</t>
  </si>
  <si>
    <t>32-6-30</t>
  </si>
  <si>
    <t>27-1-3</t>
  </si>
  <si>
    <t>Failure to allow game inspection</t>
  </si>
  <si>
    <t>27-1-31</t>
  </si>
  <si>
    <t>Possession illegal wildlife</t>
  </si>
  <si>
    <t>27-2-1</t>
  </si>
  <si>
    <t>Hunting w/o license (resident)</t>
  </si>
  <si>
    <t>Hunting w/o license (non-resident)</t>
  </si>
  <si>
    <t>27-2-28</t>
  </si>
  <si>
    <t>Unlawful possession of hunting license</t>
  </si>
  <si>
    <t>Hunting w/o permission 1st offense</t>
  </si>
  <si>
    <t>Hunting w/o permission 2nd offense</t>
  </si>
  <si>
    <t>27-3-4(7)</t>
  </si>
  <si>
    <t>Hunting turkey w/illegal weapon</t>
  </si>
  <si>
    <t>Placing bait</t>
  </si>
  <si>
    <t>Deer/Duck/Dove</t>
  </si>
  <si>
    <t>Turkey</t>
  </si>
  <si>
    <t>27-3-10</t>
  </si>
  <si>
    <t>Hunting on/across public road</t>
  </si>
  <si>
    <t>27-3-13</t>
  </si>
  <si>
    <t>Hunting from vehicle</t>
  </si>
  <si>
    <t>27-3-15</t>
  </si>
  <si>
    <t>Hunting out of season</t>
  </si>
  <si>
    <t>27-3-40</t>
  </si>
  <si>
    <t>Hunting w/o orange</t>
  </si>
  <si>
    <t>Inter. w/lawful taking of wildlife</t>
  </si>
  <si>
    <t>Disturbing wildlife to prevent lawful take</t>
  </si>
  <si>
    <t>Failure to obey officer</t>
  </si>
  <si>
    <t>27-3-60</t>
  </si>
  <si>
    <t>27-3-62</t>
  </si>
  <si>
    <t>Trap out of season</t>
  </si>
  <si>
    <t>27-3-63</t>
  </si>
  <si>
    <t>1st offense</t>
  </si>
  <si>
    <t>2nd offense</t>
  </si>
  <si>
    <t>3rd offense</t>
  </si>
  <si>
    <t>Fishing after obtaining legal limit</t>
  </si>
  <si>
    <t>Fishing w/o license (resident)</t>
  </si>
  <si>
    <t>27-4-2</t>
  </si>
  <si>
    <t>Fishing w/o permission</t>
  </si>
  <si>
    <t>52-7-4</t>
  </si>
  <si>
    <t>Boating w/o registration</t>
  </si>
  <si>
    <t>52-7-5</t>
  </si>
  <si>
    <t>Failure to display numbers on boat</t>
  </si>
  <si>
    <t>52-7-8</t>
  </si>
  <si>
    <t>Boat w/o PFD's or extinguisher</t>
  </si>
  <si>
    <t>52-7-8.2</t>
  </si>
  <si>
    <t>All other personal watercraft law violations</t>
  </si>
  <si>
    <t>Operating vessel w/o lights during hours of darkness</t>
  </si>
  <si>
    <t>Operating recklessly</t>
  </si>
  <si>
    <t>52-7-13</t>
  </si>
  <si>
    <t>Operating vessel in boating safety zone</t>
  </si>
  <si>
    <t>3-3-21.1</t>
  </si>
  <si>
    <t>Possession of alcohol on school grounds</t>
  </si>
  <si>
    <t>Under 21 possession of alcohol, purchase, attempt 1st offense</t>
  </si>
  <si>
    <t>Possession of marijuana (&lt; 1oz)</t>
  </si>
  <si>
    <t>27-3-7</t>
  </si>
  <si>
    <t>Hunting under influence</t>
  </si>
  <si>
    <t>Hunting deer at night</t>
  </si>
  <si>
    <t>40-2-5</t>
  </si>
  <si>
    <t>Use of tag to conceal vehicle identity</t>
  </si>
  <si>
    <t>Limited permit violation</t>
  </si>
  <si>
    <t>40-5-75</t>
  </si>
  <si>
    <t>Driving with license suspended for drug possession</t>
  </si>
  <si>
    <t>1st offense within 5 years</t>
  </si>
  <si>
    <t>2nd offense within 5 years</t>
  </si>
  <si>
    <t>40-5-146</t>
  </si>
  <si>
    <t>No CDL when required</t>
  </si>
  <si>
    <t>Authorization of owner to operate uninsured vehicle</t>
  </si>
  <si>
    <t>40-6-15</t>
  </si>
  <si>
    <t>Suspended registration</t>
  </si>
  <si>
    <t>40-6-186</t>
  </si>
  <si>
    <t>Racing/Drag racing</t>
  </si>
  <si>
    <t>Hit &amp; run/leaving scene of accident 1st offense</t>
  </si>
  <si>
    <t>40-6-390</t>
  </si>
  <si>
    <t>Reckless driving</t>
  </si>
  <si>
    <t>40-6-391</t>
  </si>
  <si>
    <t>DUI first offense</t>
  </si>
  <si>
    <t>DUI third offense</t>
  </si>
  <si>
    <t>40-6-395</t>
  </si>
  <si>
    <t>Fleeing/attempt to elude Officer 1st offense</t>
  </si>
  <si>
    <t>Impersonating law enforcement officer or vehicle</t>
  </si>
  <si>
    <t>Boating under influence</t>
  </si>
  <si>
    <t>40-6-51</t>
  </si>
  <si>
    <t>Restrictions on use of Roadway</t>
  </si>
  <si>
    <t>40-8-71</t>
  </si>
  <si>
    <t>Exhaust System</t>
  </si>
  <si>
    <t>DEFENDANTS MUST APPEAR IN COURT FOR ALL OF THE FOLLOWING (BOND REQUIRED)</t>
  </si>
  <si>
    <t>Driving w/o Insurance</t>
  </si>
  <si>
    <t>STATE OF GEORGIA</t>
  </si>
  <si>
    <t>Hunting</t>
  </si>
  <si>
    <t>Overlimit</t>
  </si>
  <si>
    <t>Trap w/o License</t>
  </si>
  <si>
    <t>Trap w/o Permission</t>
  </si>
  <si>
    <t>Boating</t>
  </si>
  <si>
    <t>Driving Under The Influence</t>
  </si>
  <si>
    <t>Causing serious injury to motorcyclist, etc.</t>
  </si>
  <si>
    <t>40-5-30</t>
  </si>
  <si>
    <t>40-5-32</t>
  </si>
  <si>
    <t xml:space="preserve">16-13-2 </t>
  </si>
  <si>
    <t xml:space="preserve">DUI while transporting minor </t>
  </si>
  <si>
    <t>40-6-50b</t>
  </si>
  <si>
    <t>40-6-188</t>
  </si>
  <si>
    <t>40-6-180</t>
  </si>
  <si>
    <t>40-6-312e</t>
  </si>
  <si>
    <t>40-6-315a</t>
  </si>
  <si>
    <t>27-2-1c</t>
  </si>
  <si>
    <t>27-3-1a</t>
  </si>
  <si>
    <t>27-3-15b</t>
  </si>
  <si>
    <t>27-1-3e</t>
  </si>
  <si>
    <t>27-2-1a</t>
  </si>
  <si>
    <t>52-7-11a</t>
  </si>
  <si>
    <t>3-3-23a</t>
  </si>
  <si>
    <t>3-3-23b</t>
  </si>
  <si>
    <t>40-5-64j</t>
  </si>
  <si>
    <t>40-5-121a</t>
  </si>
  <si>
    <t>Failure to Register Vehicle</t>
  </si>
  <si>
    <t>40-5-20</t>
  </si>
  <si>
    <t>DUI second offense</t>
  </si>
  <si>
    <t>Failure to obey officer directing traffic</t>
  </si>
  <si>
    <t>Prosecutor and Indigent Defense Fund (formerly Peace Officers and Prosecutors Training). O.C.G.A. 15-21-73(a)(1)(A) &amp; (a)(2)(A).</t>
  </si>
  <si>
    <t>Trust Fund. O.C.G.A. 15-21-149</t>
  </si>
  <si>
    <t xml:space="preserve">Georgia Crime Victims Emergency Fund. O.C.G.A. 15-21-112                                   </t>
  </si>
  <si>
    <t>fee of $25.00 payable to GSCCCA for the Crime Lab Fee. O.C.G.A. 42-8-34.</t>
  </si>
  <si>
    <t>Fund. O.C.G.A. 15-21-73(a)(2)(B) &amp; (a)(2)(B)</t>
  </si>
  <si>
    <t>Drug Abuse Treatment and Education Fund. O.C.G.A. 15-21-100</t>
  </si>
  <si>
    <t>LAWFUL DEPUTIES.</t>
  </si>
  <si>
    <t>OCONEE COUNTY PROBATE COURT</t>
  </si>
  <si>
    <t>GEORGIA STATE PATROL, OCONEE COUNTY SHERIFF'S OFFICE,  DEPARTMENT OF NATURAL RESOURCES, UNIVERSITY OF NORTH GEORGIA POLICE</t>
  </si>
  <si>
    <t>COUNTY PROBATE COURT BY THE SHERIFF OF OCONEE COUNTY OR ANY OF HIS</t>
  </si>
  <si>
    <t>40-6-181</t>
  </si>
  <si>
    <t>Speeding 24-28</t>
  </si>
  <si>
    <t>Speeding 34 -38</t>
  </si>
  <si>
    <t>Speeding 39-43</t>
  </si>
  <si>
    <t>Speeding 44-48</t>
  </si>
  <si>
    <t>Speeding 49-53</t>
  </si>
  <si>
    <t>POPIDF</t>
  </si>
  <si>
    <t>MCJF</t>
  </si>
  <si>
    <t>B/S</t>
  </si>
  <si>
    <t>GCVEF</t>
  </si>
  <si>
    <t>CRIME LAB FEE</t>
  </si>
  <si>
    <t>LAW</t>
  </si>
  <si>
    <t xml:space="preserve">MCDA </t>
  </si>
  <si>
    <t>LVAP</t>
  </si>
  <si>
    <t>Driving with License Under Suspension / Revocation</t>
  </si>
  <si>
    <t>40-6-395(c)</t>
  </si>
  <si>
    <t>Speeding 15-18</t>
  </si>
  <si>
    <t>Tag Not Legible</t>
  </si>
  <si>
    <t>License Not On Person</t>
  </si>
  <si>
    <t>Restricted License Violation</t>
  </si>
  <si>
    <t>Dealer Tag-Inproper Use</t>
  </si>
  <si>
    <t>Driving with Improper / Expired / No Tag</t>
  </si>
  <si>
    <t>Improper Parking</t>
  </si>
  <si>
    <t>Impeding Flow of Traffic</t>
  </si>
  <si>
    <t>Improper Backing</t>
  </si>
  <si>
    <t>Wearing Devices Impairing Hearing / Vision</t>
  </si>
  <si>
    <t>Laying Drag</t>
  </si>
  <si>
    <t>Possession of Open Container</t>
  </si>
  <si>
    <t>Failure to Secure Load</t>
  </si>
  <si>
    <t>Hit &amp; Run (Unattended Vehicle)</t>
  </si>
  <si>
    <t>Failure to Report an Accident</t>
  </si>
  <si>
    <t>Motorcycle W/o Lights</t>
  </si>
  <si>
    <t>Fail to Remove Vehicle from Road</t>
  </si>
  <si>
    <t>Motorcycle W/o Helmet</t>
  </si>
  <si>
    <t>Operating Restriction of Off-Road Vehicle</t>
  </si>
  <si>
    <t>Driving w/o Lights at Night</t>
  </si>
  <si>
    <t>Company Name Not Displayed</t>
  </si>
  <si>
    <t>No Brake Lights / Turn Signals</t>
  </si>
  <si>
    <t>No Flag or Light on Projecting Load</t>
  </si>
  <si>
    <t>Failure to Dim Headlights</t>
  </si>
  <si>
    <t>Tinted Windows</t>
  </si>
  <si>
    <t>Adult, Front Seat, No Seat Belt</t>
  </si>
  <si>
    <t>Child Under 5 No Restraint</t>
  </si>
  <si>
    <t>Minor, No Seat Belt (Under 18)</t>
  </si>
  <si>
    <t>Vehicle Height Regulation</t>
  </si>
  <si>
    <t>Vehicle Width Regulation</t>
  </si>
  <si>
    <t>Vehicle Length Regulation</t>
  </si>
  <si>
    <t>Failure/Refusal to Weigh</t>
  </si>
  <si>
    <t>Improper Books of Common Carrier</t>
  </si>
  <si>
    <t>Under 21 possession of alcohol, purchase, attempt 2nd offense</t>
  </si>
  <si>
    <t>Speeding 29-33</t>
  </si>
  <si>
    <t>THIS</t>
  </si>
  <si>
    <t xml:space="preserve">DAY OF </t>
  </si>
  <si>
    <t>46-7-3</t>
  </si>
  <si>
    <t>No Household Goods Certificate</t>
  </si>
  <si>
    <t>46-7-15</t>
  </si>
  <si>
    <t>No Motor Carrier Passenger Permit</t>
  </si>
  <si>
    <t>46-7-15.1</t>
  </si>
  <si>
    <t>No Motor Carrier Property Permit</t>
  </si>
  <si>
    <t>46-7-16</t>
  </si>
  <si>
    <t>No Single State Reigistration</t>
  </si>
  <si>
    <t>46-16-16(b)</t>
  </si>
  <si>
    <t>No Intersate Exempt Carrier Permit</t>
  </si>
  <si>
    <t>40-2-88</t>
  </si>
  <si>
    <t>No/Improper IRP Registration Violation</t>
  </si>
  <si>
    <t>48-9-39</t>
  </si>
  <si>
    <t>No IFTA Fuel Tax Registration</t>
  </si>
  <si>
    <t>46-7-85.3</t>
  </si>
  <si>
    <t>Limousine Operating w/o Permit</t>
  </si>
  <si>
    <t>46-7-85.5(b)</t>
  </si>
  <si>
    <t>46-7-85.9</t>
  </si>
  <si>
    <t>Limousine w/o current Annual Inspection</t>
  </si>
  <si>
    <t>No Limousine Chauffer Permit</t>
  </si>
  <si>
    <t xml:space="preserve"> BOND SCHEDULE</t>
  </si>
  <si>
    <t>IT IS FURTHER HEREBY ORDERED THAT A  BOND MAY BE TAKEN FOR THE OCONEE</t>
  </si>
  <si>
    <t xml:space="preserve">(1) A sum equal to the lesser of $50.00 or 10% of the original fine amount, payable to GSCCCA  for the Peace Officer, </t>
  </si>
  <si>
    <t>(2)  A sum equal to 10% of the original fine payable to the Oconee County Jail Fund. 15-21-93(a)(1)</t>
  </si>
  <si>
    <t>(5) For violations of O.C.G.A. 40-6-391 (DUI), or O.C.G.A. 16-13-2(b) (POSSESSION OF MARIJUANA LESS THAN 1 oz, a one-time</t>
  </si>
  <si>
    <t>(6) A sum of $5.00 payable to the Oconee County Law Library. O.C.G.A. 36-15-9 &amp; 15-6-77.</t>
  </si>
  <si>
    <t>(7) A sum equal to 10% of the original fine amount, payable to GSCCCA for the Peace Officer, Prosecutor, and Indigent Defense</t>
  </si>
  <si>
    <t>(8) For violations of O.C.G.A. 16-13-2(b) or 16-13-30, a sum equal to 1/2 (50%) of the original fine payable to the Oconee County</t>
  </si>
  <si>
    <t>(9) A sum equal to 5% of the original fine payable to GSCCCA for the Local Victim's Assistance Fund. O.C.G.A. 15-21-131.</t>
  </si>
  <si>
    <t>(3) For violations of O.C.G.A. 40-6-391 (DUI), a sum equal to 10% of the original fine payable to GSCCCA for the Brain &amp; Spinal Injury</t>
  </si>
  <si>
    <t>(4) For violations of O.C.G.A. 40-6-391 (DUI), a sum equal to the lesser of $26.00 or 11% of the original fine payable to GSCCCA  for the</t>
  </si>
  <si>
    <t>TOTAL FINE/CASH BOND</t>
  </si>
  <si>
    <t>Speeding 54-Over</t>
  </si>
  <si>
    <r>
      <t xml:space="preserve">IT IS HEREBY ORDERED </t>
    </r>
    <r>
      <rPr>
        <sz val="11"/>
        <color theme="1"/>
        <rFont val="Times New Roman"/>
        <family val="1"/>
      </rPr>
      <t xml:space="preserve">that the schedule of cashbond for misdemeanor offenses in the Probate Court of </t>
    </r>
  </si>
  <si>
    <t xml:space="preserve">Judge Mike Hunsinger,  Oconee County Probate Court                                      </t>
  </si>
  <si>
    <t>NOTE: Under age 21 and speeding 24+ over speed limit, defendant must appear in court.</t>
  </si>
  <si>
    <t>Move Over Law</t>
  </si>
  <si>
    <t>40-6-241</t>
  </si>
  <si>
    <t xml:space="preserve">Distracted Driving 1st </t>
  </si>
  <si>
    <t>Distracted Driving 2nd</t>
  </si>
  <si>
    <t>Distracted Driving 3rd</t>
  </si>
  <si>
    <t>40-6-391(l)</t>
  </si>
  <si>
    <t>DETF</t>
  </si>
  <si>
    <t>40-6-202 &amp; 203</t>
  </si>
  <si>
    <t>40-6-16(b)</t>
  </si>
  <si>
    <t xml:space="preserve">40-6-16(  c) </t>
  </si>
  <si>
    <t>40-6-77(b)(1)</t>
  </si>
  <si>
    <t>40-6-77(b)(2)</t>
  </si>
  <si>
    <t>Duty Upon Striking Fixture</t>
  </si>
  <si>
    <t>40-8-73.1</t>
  </si>
  <si>
    <t>40-8-76.1(b)</t>
  </si>
  <si>
    <t>40-8-76b(b)(1)1</t>
  </si>
  <si>
    <t>40-8-76.1e(3)</t>
  </si>
  <si>
    <t>40-2-7</t>
  </si>
  <si>
    <t xml:space="preserve">Conceal License Plate </t>
  </si>
  <si>
    <t>27-2-6(b)</t>
  </si>
  <si>
    <t xml:space="preserve">Hunting w/o big game license </t>
  </si>
  <si>
    <t>27-3-1c(2)</t>
  </si>
  <si>
    <t>27-3-2</t>
  </si>
  <si>
    <t>Hunting at Night</t>
  </si>
  <si>
    <t>27-3-9(a)(1)</t>
  </si>
  <si>
    <t>27-3-9(b)(4)</t>
  </si>
  <si>
    <t>Big Game w/bait within 200 yards</t>
  </si>
  <si>
    <t>52-7-12.1</t>
  </si>
  <si>
    <t>52-7-12 1st</t>
  </si>
  <si>
    <t>52-7-12 2nd</t>
  </si>
  <si>
    <t>52-7-12 3rd</t>
  </si>
  <si>
    <t>27-3-48 1st</t>
  </si>
  <si>
    <t>27-3-48 2nd</t>
  </si>
  <si>
    <t>40-6-10</t>
  </si>
  <si>
    <t xml:space="preserve">40-6-270 </t>
  </si>
  <si>
    <t>Hit &amp; run/leaving scene of accident 2nd offense</t>
  </si>
  <si>
    <t>Fleeing/attempt to elude Officer 2nd offense</t>
  </si>
  <si>
    <t>40-6-20</t>
  </si>
  <si>
    <t>Failure to Obey Traffic Control Device</t>
  </si>
  <si>
    <t>40-6-40</t>
  </si>
  <si>
    <t>Driving on Wrong Side of Roadway</t>
  </si>
  <si>
    <t>40-1-8(h)(2)</t>
  </si>
  <si>
    <t>CDL Seatbelt Required</t>
  </si>
  <si>
    <t>27-3-29</t>
  </si>
  <si>
    <t>Game Reporting Requirement</t>
  </si>
  <si>
    <t>40-2.8.1</t>
  </si>
  <si>
    <t>Operation of Vehicle w/o decal</t>
  </si>
  <si>
    <t>40-6-397</t>
  </si>
  <si>
    <t>Aggressive Driving</t>
  </si>
  <si>
    <t>Excessive Speed in a Construction Zone 11-14</t>
  </si>
  <si>
    <t>Excessive Speed in a Construction Zone 15-18</t>
  </si>
  <si>
    <t>Excessive Speed in a Construction Zone 19-23</t>
  </si>
  <si>
    <t>Excessive Speed in a Construction Zone 24-28</t>
  </si>
  <si>
    <t>Excessive Speed in a Construction Zone 29-33</t>
  </si>
  <si>
    <t>Excessive Speed in a Construction Zone 34-38</t>
  </si>
  <si>
    <t>Excessive Speed in a Construction Zone 39-43</t>
  </si>
  <si>
    <t>Excessive Speed in a Construction Zone 44-48</t>
  </si>
  <si>
    <t>Excessive Speed in a Construction Zone 49-53</t>
  </si>
  <si>
    <t xml:space="preserve">Excessive Speed in a Construction Zone 54-Over </t>
  </si>
  <si>
    <t>27-3-151(a)(3)</t>
  </si>
  <si>
    <t>27-3-151(a)(2)</t>
  </si>
  <si>
    <t>27-3-151(a)(1)</t>
  </si>
  <si>
    <t>27-3-61</t>
  </si>
  <si>
    <t xml:space="preserve">     Unlawful Trapping Resident</t>
  </si>
  <si>
    <t>Unlawful Trapping Non-Resident</t>
  </si>
  <si>
    <t>40-6-10(b)</t>
  </si>
  <si>
    <r>
      <t>Oconee County, Georgia, shall be as follows (</t>
    </r>
    <r>
      <rPr>
        <b/>
        <sz val="11"/>
        <color theme="1"/>
        <rFont val="Times New Roman"/>
        <family val="1"/>
      </rPr>
      <t>To be effective for all cases beginning August 1, 2024</t>
    </r>
    <r>
      <rPr>
        <sz val="11"/>
        <color theme="1"/>
        <rFont val="Times New Roman"/>
        <family val="1"/>
      </rPr>
      <t>)</t>
    </r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</si>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</sst>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164" formatCode="&quot;$&quot;#,##0.00"/>
    <numFmt numFmtId="165" formatCode="&quot;$&quot;#,##0"/>
    <numFmt numFmtId="166" formatCode="&quot;$&quot;#,##0.00;[Red]&quot;$&quot;#,##0.00"/>
    <numFmt numFmtId="167" formatCode="&quot;$&quot;#,##0;[Red]&quot;$&quot;#,##0"/>
  </numFmts>
  <fonts count="2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color theme="0"/>
      <name val="Times New Roman"/>
      <family val="1"/>
    </font>
    <font>
      <b/>
      <sz val="20"/>
      <color theme="0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name val="Times New Roman"/>
      <family val="1"/>
    </font>
    <font>
      <b/>
      <sz val="18"/>
      <color theme="0"/>
      <name val="Times New Roman"/>
      <family val="1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9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Gray"/>
    </fill>
    <fill>
      <patternFill patternType="darkGray">
        <bgColor theme="0" tint="-0.14999847407452621"/>
      </patternFill>
    </fill>
    <fill>
      <patternFill patternType="darkGray">
        <bgColor rgb="FFFFFF99"/>
      </patternFill>
    </fill>
    <fill>
      <patternFill patternType="darkGray">
        <bgColor rgb="FFFFFFCC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4" borderId="3" applyNumberFormat="0" applyAlignment="0" applyProtection="0"/>
  </cellStyleXfs>
  <cellXfs count="259">
    <xf numFmtId="0" fontId="0" fillId="0" borderId="0" xfId="0"/>
    <xf numFmtId="9" fontId="4" fillId="2" borderId="2" xfId="0" applyNumberFormat="1" applyFont="1" applyFill="1" applyBorder="1" applyAlignment="1">
      <alignment horizontal="center" vertical="center" wrapText="1"/>
    </xf>
    <xf numFmtId="5" fontId="4" fillId="2" borderId="2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9" fontId="4" fillId="2" borderId="12" xfId="0" applyNumberFormat="1" applyFont="1" applyFill="1" applyBorder="1" applyAlignment="1">
      <alignment horizontal="center" vertical="center" wrapText="1"/>
    </xf>
    <xf numFmtId="5" fontId="4" fillId="2" borderId="1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9" fontId="4" fillId="2" borderId="20" xfId="0" applyNumberFormat="1" applyFont="1" applyFill="1" applyBorder="1" applyAlignment="1">
      <alignment horizontal="center" vertical="center" wrapText="1"/>
    </xf>
    <xf numFmtId="9" fontId="4" fillId="2" borderId="28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Protection="1"/>
    <xf numFmtId="0" fontId="7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67" fontId="18" fillId="0" borderId="9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7" fontId="11" fillId="10" borderId="44" xfId="0" applyNumberFormat="1" applyFont="1" applyFill="1" applyBorder="1" applyAlignment="1">
      <alignment horizontal="center" vertical="center"/>
    </xf>
    <xf numFmtId="165" fontId="11" fillId="10" borderId="44" xfId="0" applyNumberFormat="1" applyFont="1" applyFill="1" applyBorder="1" applyAlignment="1">
      <alignment horizontal="center" vertical="center"/>
    </xf>
    <xf numFmtId="7" fontId="11" fillId="10" borderId="9" xfId="0" applyNumberFormat="1" applyFont="1" applyFill="1" applyBorder="1" applyAlignment="1">
      <alignment horizontal="center" vertical="center"/>
    </xf>
    <xf numFmtId="165" fontId="20" fillId="0" borderId="21" xfId="0" applyNumberFormat="1" applyFont="1" applyBorder="1" applyAlignment="1">
      <alignment horizontal="center" vertical="center"/>
    </xf>
    <xf numFmtId="166" fontId="2" fillId="0" borderId="0" xfId="1" applyNumberFormat="1" applyFont="1" applyFill="1" applyBorder="1" applyProtection="1"/>
    <xf numFmtId="0" fontId="7" fillId="9" borderId="10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167" fontId="18" fillId="9" borderId="1" xfId="0" applyNumberFormat="1" applyFont="1" applyFill="1" applyBorder="1" applyAlignment="1">
      <alignment horizontal="center" vertical="center"/>
    </xf>
    <xf numFmtId="165" fontId="11" fillId="9" borderId="1" xfId="0" applyNumberFormat="1" applyFont="1" applyFill="1" applyBorder="1" applyAlignment="1">
      <alignment horizontal="center" vertical="center"/>
    </xf>
    <xf numFmtId="7" fontId="11" fillId="10" borderId="43" xfId="0" applyNumberFormat="1" applyFont="1" applyFill="1" applyBorder="1" applyAlignment="1">
      <alignment horizontal="center" vertical="center"/>
    </xf>
    <xf numFmtId="165" fontId="11" fillId="10" borderId="43" xfId="0" applyNumberFormat="1" applyFont="1" applyFill="1" applyBorder="1" applyAlignment="1">
      <alignment horizontal="center" vertical="center"/>
    </xf>
    <xf numFmtId="7" fontId="11" fillId="10" borderId="1" xfId="0" applyNumberFormat="1" applyFont="1" applyFill="1" applyBorder="1" applyAlignment="1">
      <alignment horizontal="center" vertical="center"/>
    </xf>
    <xf numFmtId="165" fontId="20" fillId="9" borderId="22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7" fontId="18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20" fillId="0" borderId="22" xfId="0" applyNumberFormat="1" applyFont="1" applyBorder="1" applyAlignment="1">
      <alignment horizontal="center" vertical="center"/>
    </xf>
    <xf numFmtId="165" fontId="11" fillId="9" borderId="27" xfId="0" applyNumberFormat="1" applyFont="1" applyFill="1" applyBorder="1" applyAlignment="1">
      <alignment horizontal="center" vertical="center"/>
    </xf>
    <xf numFmtId="7" fontId="11" fillId="10" borderId="27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167" fontId="18" fillId="9" borderId="12" xfId="0" applyNumberFormat="1" applyFont="1" applyFill="1" applyBorder="1" applyAlignment="1">
      <alignment horizontal="center" vertical="center"/>
    </xf>
    <xf numFmtId="165" fontId="11" fillId="9" borderId="16" xfId="0" applyNumberFormat="1" applyFont="1" applyFill="1" applyBorder="1" applyAlignment="1">
      <alignment horizontal="center" vertical="center"/>
    </xf>
    <xf numFmtId="165" fontId="11" fillId="9" borderId="12" xfId="0" applyNumberFormat="1" applyFont="1" applyFill="1" applyBorder="1" applyAlignment="1">
      <alignment horizontal="center" vertical="center"/>
    </xf>
    <xf numFmtId="7" fontId="11" fillId="10" borderId="38" xfId="0" applyNumberFormat="1" applyFont="1" applyFill="1" applyBorder="1" applyAlignment="1">
      <alignment horizontal="center" vertical="center"/>
    </xf>
    <xf numFmtId="165" fontId="11" fillId="10" borderId="38" xfId="0" applyNumberFormat="1" applyFont="1" applyFill="1" applyBorder="1" applyAlignment="1">
      <alignment horizontal="center" vertical="center"/>
    </xf>
    <xf numFmtId="7" fontId="11" fillId="10" borderId="12" xfId="0" applyNumberFormat="1" applyFont="1" applyFill="1" applyBorder="1" applyAlignment="1">
      <alignment horizontal="center" vertical="center"/>
    </xf>
    <xf numFmtId="165" fontId="20" fillId="9" borderId="2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66" fontId="15" fillId="3" borderId="0" xfId="0" applyNumberFormat="1" applyFont="1" applyFill="1" applyAlignment="1">
      <alignment horizontal="center" vertical="center"/>
    </xf>
    <xf numFmtId="164" fontId="11" fillId="3" borderId="0" xfId="0" applyNumberFormat="1" applyFont="1" applyFill="1" applyAlignment="1">
      <alignment horizontal="center" vertical="center"/>
    </xf>
    <xf numFmtId="7" fontId="11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165" fontId="14" fillId="3" borderId="0" xfId="0" applyNumberFormat="1" applyFont="1" applyFill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67" fontId="18" fillId="0" borderId="12" xfId="0" applyNumberFormat="1" applyFont="1" applyBorder="1" applyAlignment="1">
      <alignment horizontal="center" vertical="center"/>
    </xf>
    <xf numFmtId="165" fontId="11" fillId="0" borderId="12" xfId="0" applyNumberFormat="1" applyFont="1" applyBorder="1" applyAlignment="1">
      <alignment horizontal="center" vertical="center"/>
    </xf>
    <xf numFmtId="165" fontId="20" fillId="0" borderId="23" xfId="0" applyNumberFormat="1" applyFont="1" applyBorder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167" fontId="18" fillId="9" borderId="9" xfId="0" applyNumberFormat="1" applyFont="1" applyFill="1" applyBorder="1" applyAlignment="1">
      <alignment horizontal="center" vertical="center"/>
    </xf>
    <xf numFmtId="165" fontId="11" fillId="9" borderId="9" xfId="0" applyNumberFormat="1" applyFont="1" applyFill="1" applyBorder="1" applyAlignment="1">
      <alignment horizontal="center" vertical="center"/>
    </xf>
    <xf numFmtId="165" fontId="20" fillId="9" borderId="21" xfId="0" applyNumberFormat="1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 wrapText="1"/>
    </xf>
    <xf numFmtId="167" fontId="18" fillId="9" borderId="27" xfId="0" applyNumberFormat="1" applyFont="1" applyFill="1" applyBorder="1" applyAlignment="1">
      <alignment horizontal="center" vertical="center"/>
    </xf>
    <xf numFmtId="7" fontId="11" fillId="10" borderId="17" xfId="0" applyNumberFormat="1" applyFont="1" applyFill="1" applyBorder="1" applyAlignment="1">
      <alignment horizontal="center" vertical="center"/>
    </xf>
    <xf numFmtId="165" fontId="11" fillId="10" borderId="17" xfId="0" applyNumberFormat="1" applyFont="1" applyFill="1" applyBorder="1" applyAlignment="1">
      <alignment horizontal="center" vertical="center"/>
    </xf>
    <xf numFmtId="165" fontId="20" fillId="9" borderId="32" xfId="0" applyNumberFormat="1" applyFont="1" applyFill="1" applyBorder="1" applyAlignment="1">
      <alignment horizontal="center" vertical="center"/>
    </xf>
    <xf numFmtId="164" fontId="11" fillId="10" borderId="19" xfId="0" applyNumberFormat="1" applyFont="1" applyFill="1" applyBorder="1" applyAlignment="1">
      <alignment horizontal="center" vertical="center"/>
    </xf>
    <xf numFmtId="164" fontId="11" fillId="10" borderId="43" xfId="0" applyNumberFormat="1" applyFont="1" applyFill="1" applyBorder="1" applyAlignment="1">
      <alignment horizontal="center" vertical="center"/>
    </xf>
    <xf numFmtId="164" fontId="11" fillId="10" borderId="39" xfId="0" applyNumberFormat="1" applyFont="1" applyFill="1" applyBorder="1" applyAlignment="1">
      <alignment horizontal="center" vertical="center"/>
    </xf>
    <xf numFmtId="164" fontId="11" fillId="11" borderId="19" xfId="0" applyNumberFormat="1" applyFont="1" applyFill="1" applyBorder="1" applyAlignment="1">
      <alignment horizontal="center" vertical="center"/>
    </xf>
    <xf numFmtId="164" fontId="11" fillId="11" borderId="43" xfId="0" applyNumberFormat="1" applyFont="1" applyFill="1" applyBorder="1" applyAlignment="1">
      <alignment horizontal="center" vertical="center"/>
    </xf>
    <xf numFmtId="165" fontId="11" fillId="11" borderId="43" xfId="0" applyNumberFormat="1" applyFont="1" applyFill="1" applyBorder="1" applyAlignment="1">
      <alignment horizontal="center" vertical="center"/>
    </xf>
    <xf numFmtId="164" fontId="11" fillId="11" borderId="39" xfId="0" applyNumberFormat="1" applyFont="1" applyFill="1" applyBorder="1" applyAlignment="1">
      <alignment horizontal="center" vertical="center"/>
    </xf>
    <xf numFmtId="0" fontId="7" fillId="9" borderId="45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 wrapText="1"/>
    </xf>
    <xf numFmtId="167" fontId="18" fillId="9" borderId="16" xfId="0" applyNumberFormat="1" applyFont="1" applyFill="1" applyBorder="1" applyAlignment="1">
      <alignment horizontal="center" vertical="center"/>
    </xf>
    <xf numFmtId="7" fontId="11" fillId="10" borderId="7" xfId="0" applyNumberFormat="1" applyFont="1" applyFill="1" applyBorder="1" applyAlignment="1">
      <alignment horizontal="center" vertical="center"/>
    </xf>
    <xf numFmtId="165" fontId="11" fillId="10" borderId="7" xfId="0" applyNumberFormat="1" applyFont="1" applyFill="1" applyBorder="1" applyAlignment="1">
      <alignment horizontal="center" vertical="center"/>
    </xf>
    <xf numFmtId="7" fontId="11" fillId="10" borderId="16" xfId="0" applyNumberFormat="1" applyFont="1" applyFill="1" applyBorder="1" applyAlignment="1">
      <alignment horizontal="center" vertical="center"/>
    </xf>
    <xf numFmtId="165" fontId="20" fillId="9" borderId="26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167" fontId="18" fillId="6" borderId="9" xfId="0" applyNumberFormat="1" applyFont="1" applyFill="1" applyBorder="1" applyAlignment="1">
      <alignment horizontal="center" vertical="center"/>
    </xf>
    <xf numFmtId="165" fontId="11" fillId="6" borderId="9" xfId="0" applyNumberFormat="1" applyFont="1" applyFill="1" applyBorder="1" applyAlignment="1">
      <alignment horizontal="center" vertical="center"/>
    </xf>
    <xf numFmtId="7" fontId="11" fillId="12" borderId="44" xfId="0" applyNumberFormat="1" applyFont="1" applyFill="1" applyBorder="1" applyAlignment="1">
      <alignment horizontal="center" vertical="center"/>
    </xf>
    <xf numFmtId="165" fontId="11" fillId="12" borderId="44" xfId="0" applyNumberFormat="1" applyFont="1" applyFill="1" applyBorder="1" applyAlignment="1">
      <alignment horizontal="center" vertical="center"/>
    </xf>
    <xf numFmtId="7" fontId="11" fillId="12" borderId="9" xfId="0" applyNumberFormat="1" applyFont="1" applyFill="1" applyBorder="1" applyAlignment="1">
      <alignment horizontal="center" vertical="center"/>
    </xf>
    <xf numFmtId="165" fontId="19" fillId="6" borderId="21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167" fontId="18" fillId="7" borderId="1" xfId="0" applyNumberFormat="1" applyFont="1" applyFill="1" applyBorder="1" applyAlignment="1">
      <alignment horizontal="center" vertical="center"/>
    </xf>
    <xf numFmtId="165" fontId="11" fillId="7" borderId="1" xfId="0" applyNumberFormat="1" applyFont="1" applyFill="1" applyBorder="1" applyAlignment="1">
      <alignment horizontal="center" vertical="center"/>
    </xf>
    <xf numFmtId="7" fontId="11" fillId="13" borderId="43" xfId="0" applyNumberFormat="1" applyFont="1" applyFill="1" applyBorder="1" applyAlignment="1">
      <alignment horizontal="center" vertical="center"/>
    </xf>
    <xf numFmtId="165" fontId="11" fillId="13" borderId="43" xfId="0" applyNumberFormat="1" applyFont="1" applyFill="1" applyBorder="1" applyAlignment="1">
      <alignment horizontal="center" vertical="center"/>
    </xf>
    <xf numFmtId="7" fontId="11" fillId="13" borderId="1" xfId="0" applyNumberFormat="1" applyFont="1" applyFill="1" applyBorder="1" applyAlignment="1">
      <alignment horizontal="center" vertical="center"/>
    </xf>
    <xf numFmtId="165" fontId="19" fillId="7" borderId="32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67" fontId="18" fillId="6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7" fontId="11" fillId="12" borderId="43" xfId="0" applyNumberFormat="1" applyFont="1" applyFill="1" applyBorder="1" applyAlignment="1">
      <alignment horizontal="center" vertical="center"/>
    </xf>
    <xf numFmtId="165" fontId="11" fillId="12" borderId="43" xfId="0" applyNumberFormat="1" applyFont="1" applyFill="1" applyBorder="1" applyAlignment="1">
      <alignment horizontal="center" vertical="center"/>
    </xf>
    <xf numFmtId="7" fontId="11" fillId="12" borderId="1" xfId="0" applyNumberFormat="1" applyFont="1" applyFill="1" applyBorder="1" applyAlignment="1">
      <alignment horizontal="center" vertical="center"/>
    </xf>
    <xf numFmtId="165" fontId="19" fillId="6" borderId="32" xfId="0" applyNumberFormat="1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167" fontId="18" fillId="7" borderId="12" xfId="0" applyNumberFormat="1" applyFont="1" applyFill="1" applyBorder="1" applyAlignment="1">
      <alignment horizontal="center" vertical="center"/>
    </xf>
    <xf numFmtId="165" fontId="11" fillId="7" borderId="12" xfId="0" applyNumberFormat="1" applyFont="1" applyFill="1" applyBorder="1" applyAlignment="1">
      <alignment horizontal="center" vertical="center"/>
    </xf>
    <xf numFmtId="7" fontId="11" fillId="13" borderId="38" xfId="0" applyNumberFormat="1" applyFont="1" applyFill="1" applyBorder="1" applyAlignment="1">
      <alignment horizontal="center" vertical="center"/>
    </xf>
    <xf numFmtId="165" fontId="11" fillId="13" borderId="38" xfId="0" applyNumberFormat="1" applyFont="1" applyFill="1" applyBorder="1" applyAlignment="1">
      <alignment horizontal="center" vertical="center"/>
    </xf>
    <xf numFmtId="7" fontId="11" fillId="13" borderId="12" xfId="0" applyNumberFormat="1" applyFont="1" applyFill="1" applyBorder="1" applyAlignment="1">
      <alignment horizontal="center" vertical="center"/>
    </xf>
    <xf numFmtId="165" fontId="19" fillId="7" borderId="26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167" fontId="18" fillId="6" borderId="12" xfId="0" applyNumberFormat="1" applyFont="1" applyFill="1" applyBorder="1" applyAlignment="1">
      <alignment horizontal="center" vertical="center"/>
    </xf>
    <xf numFmtId="165" fontId="11" fillId="6" borderId="12" xfId="0" applyNumberFormat="1" applyFont="1" applyFill="1" applyBorder="1" applyAlignment="1">
      <alignment horizontal="center" vertical="center"/>
    </xf>
    <xf numFmtId="7" fontId="11" fillId="12" borderId="38" xfId="0" applyNumberFormat="1" applyFont="1" applyFill="1" applyBorder="1" applyAlignment="1">
      <alignment horizontal="center" vertical="center"/>
    </xf>
    <xf numFmtId="165" fontId="11" fillId="12" borderId="38" xfId="0" applyNumberFormat="1" applyFont="1" applyFill="1" applyBorder="1" applyAlignment="1">
      <alignment horizontal="center" vertical="center"/>
    </xf>
    <xf numFmtId="7" fontId="11" fillId="12" borderId="12" xfId="0" applyNumberFormat="1" applyFont="1" applyFill="1" applyBorder="1" applyAlignment="1">
      <alignment horizontal="center" vertical="center"/>
    </xf>
    <xf numFmtId="165" fontId="19" fillId="6" borderId="26" xfId="0" applyNumberFormat="1" applyFont="1" applyFill="1" applyBorder="1" applyAlignment="1">
      <alignment horizontal="center" vertical="center" wrapText="1"/>
    </xf>
    <xf numFmtId="165" fontId="16" fillId="6" borderId="9" xfId="0" applyNumberFormat="1" applyFont="1" applyFill="1" applyBorder="1" applyAlignment="1">
      <alignment horizontal="center" vertical="center"/>
    </xf>
    <xf numFmtId="165" fontId="11" fillId="7" borderId="27" xfId="0" applyNumberFormat="1" applyFont="1" applyFill="1" applyBorder="1" applyAlignment="1">
      <alignment horizontal="center" vertical="center"/>
    </xf>
    <xf numFmtId="165" fontId="16" fillId="7" borderId="27" xfId="0" applyNumberFormat="1" applyFont="1" applyFill="1" applyBorder="1" applyAlignment="1">
      <alignment horizontal="center" vertical="center"/>
    </xf>
    <xf numFmtId="165" fontId="16" fillId="6" borderId="1" xfId="0" applyNumberFormat="1" applyFont="1" applyFill="1" applyBorder="1" applyAlignment="1">
      <alignment horizontal="center" vertical="center"/>
    </xf>
    <xf numFmtId="165" fontId="19" fillId="7" borderId="22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34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4" fontId="7" fillId="3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5" fillId="9" borderId="1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7" fontId="11" fillId="12" borderId="41" xfId="0" applyNumberFormat="1" applyFont="1" applyFill="1" applyBorder="1" applyAlignment="1">
      <alignment horizontal="center" vertical="center"/>
    </xf>
    <xf numFmtId="7" fontId="11" fillId="12" borderId="42" xfId="0" applyNumberFormat="1" applyFont="1" applyFill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165" fontId="11" fillId="9" borderId="19" xfId="0" applyNumberFormat="1" applyFont="1" applyFill="1" applyBorder="1" applyAlignment="1">
      <alignment horizontal="center" vertical="center"/>
    </xf>
    <xf numFmtId="165" fontId="11" fillId="0" borderId="19" xfId="0" applyNumberFormat="1" applyFont="1" applyBorder="1" applyAlignment="1">
      <alignment horizontal="center" vertical="center"/>
    </xf>
    <xf numFmtId="165" fontId="11" fillId="9" borderId="49" xfId="0" applyNumberFormat="1" applyFont="1" applyFill="1" applyBorder="1" applyAlignment="1">
      <alignment horizontal="center" vertical="center"/>
    </xf>
    <xf numFmtId="165" fontId="19" fillId="6" borderId="22" xfId="0" applyNumberFormat="1" applyFont="1" applyFill="1" applyBorder="1" applyAlignment="1">
      <alignment horizontal="center" vertical="center" wrapText="1"/>
    </xf>
    <xf numFmtId="165" fontId="19" fillId="6" borderId="23" xfId="0" applyNumberFormat="1" applyFont="1" applyFill="1" applyBorder="1" applyAlignment="1">
      <alignment horizontal="center" vertical="center" wrapText="1"/>
    </xf>
    <xf numFmtId="7" fontId="11" fillId="12" borderId="40" xfId="0" applyNumberFormat="1" applyFont="1" applyFill="1" applyBorder="1" applyAlignment="1">
      <alignment horizontal="center" vertical="center"/>
    </xf>
    <xf numFmtId="7" fontId="11" fillId="10" borderId="31" xfId="0" applyNumberFormat="1" applyFont="1" applyFill="1" applyBorder="1" applyAlignment="1">
      <alignment horizontal="center" vertical="center"/>
    </xf>
    <xf numFmtId="167" fontId="18" fillId="0" borderId="19" xfId="0" applyNumberFormat="1" applyFont="1" applyBorder="1" applyAlignment="1">
      <alignment horizontal="center" vertical="center"/>
    </xf>
    <xf numFmtId="167" fontId="18" fillId="9" borderId="19" xfId="0" applyNumberFormat="1" applyFont="1" applyFill="1" applyBorder="1" applyAlignment="1">
      <alignment horizontal="center" vertical="center"/>
    </xf>
    <xf numFmtId="7" fontId="11" fillId="10" borderId="48" xfId="0" applyNumberFormat="1" applyFont="1" applyFill="1" applyBorder="1" applyAlignment="1">
      <alignment horizontal="center" vertical="center"/>
    </xf>
    <xf numFmtId="165" fontId="11" fillId="10" borderId="48" xfId="0" applyNumberFormat="1" applyFont="1" applyFill="1" applyBorder="1" applyAlignment="1">
      <alignment horizontal="center" vertical="center"/>
    </xf>
    <xf numFmtId="7" fontId="11" fillId="10" borderId="2" xfId="0" applyNumberFormat="1" applyFont="1" applyFill="1" applyBorder="1" applyAlignment="1">
      <alignment horizontal="center" vertical="center"/>
    </xf>
    <xf numFmtId="165" fontId="11" fillId="9" borderId="31" xfId="0" applyNumberFormat="1" applyFont="1" applyFill="1" applyBorder="1" applyAlignment="1">
      <alignment horizontal="center" vertical="center"/>
    </xf>
    <xf numFmtId="165" fontId="11" fillId="0" borderId="20" xfId="0" applyNumberFormat="1" applyFont="1" applyBorder="1" applyAlignment="1">
      <alignment horizontal="center" vertical="center"/>
    </xf>
    <xf numFmtId="165" fontId="11" fillId="9" borderId="18" xfId="0" applyNumberFormat="1" applyFont="1" applyFill="1" applyBorder="1" applyAlignment="1">
      <alignment horizontal="center" vertical="center"/>
    </xf>
    <xf numFmtId="165" fontId="11" fillId="9" borderId="2" xfId="0" applyNumberFormat="1" applyFont="1" applyFill="1" applyBorder="1" applyAlignment="1">
      <alignment horizontal="center" vertical="center"/>
    </xf>
    <xf numFmtId="165" fontId="11" fillId="9" borderId="28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65" fontId="11" fillId="0" borderId="27" xfId="0" applyNumberFormat="1" applyFont="1" applyBorder="1" applyAlignment="1">
      <alignment horizontal="center" vertical="center"/>
    </xf>
    <xf numFmtId="167" fontId="11" fillId="9" borderId="19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67" fontId="18" fillId="6" borderId="7" xfId="0" applyNumberFormat="1" applyFont="1" applyFill="1" applyBorder="1" applyAlignment="1">
      <alignment horizontal="center" vertical="center"/>
    </xf>
    <xf numFmtId="165" fontId="11" fillId="6" borderId="7" xfId="0" applyNumberFormat="1" applyFont="1" applyFill="1" applyBorder="1" applyAlignment="1">
      <alignment horizontal="center" vertical="center"/>
    </xf>
    <xf numFmtId="7" fontId="11" fillId="12" borderId="7" xfId="0" applyNumberFormat="1" applyFont="1" applyFill="1" applyBorder="1" applyAlignment="1">
      <alignment horizontal="center" vertical="center"/>
    </xf>
    <xf numFmtId="165" fontId="11" fillId="12" borderId="7" xfId="0" applyNumberFormat="1" applyFont="1" applyFill="1" applyBorder="1" applyAlignment="1">
      <alignment horizontal="center" vertical="center"/>
    </xf>
    <xf numFmtId="7" fontId="11" fillId="12" borderId="0" xfId="0" applyNumberFormat="1" applyFont="1" applyFill="1" applyAlignment="1">
      <alignment horizontal="center" vertical="center"/>
    </xf>
    <xf numFmtId="165" fontId="19" fillId="6" borderId="7" xfId="0" applyNumberFormat="1" applyFont="1" applyFill="1" applyBorder="1" applyAlignment="1">
      <alignment horizontal="center" vertical="center" wrapText="1"/>
    </xf>
    <xf numFmtId="7" fontId="11" fillId="12" borderId="19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67" fontId="18" fillId="7" borderId="2" xfId="0" applyNumberFormat="1" applyFont="1" applyFill="1" applyBorder="1" applyAlignment="1">
      <alignment horizontal="center" vertical="center"/>
    </xf>
    <xf numFmtId="165" fontId="11" fillId="7" borderId="2" xfId="0" applyNumberFormat="1" applyFont="1" applyFill="1" applyBorder="1" applyAlignment="1">
      <alignment horizontal="center" vertical="center"/>
    </xf>
    <xf numFmtId="7" fontId="11" fillId="13" borderId="48" xfId="0" applyNumberFormat="1" applyFont="1" applyFill="1" applyBorder="1" applyAlignment="1">
      <alignment horizontal="center" vertical="center"/>
    </xf>
    <xf numFmtId="165" fontId="11" fillId="13" borderId="48" xfId="0" applyNumberFormat="1" applyFont="1" applyFill="1" applyBorder="1" applyAlignment="1">
      <alignment horizontal="center" vertical="center"/>
    </xf>
    <xf numFmtId="7" fontId="11" fillId="13" borderId="2" xfId="0" applyNumberFormat="1" applyFont="1" applyFill="1" applyBorder="1" applyAlignment="1">
      <alignment horizontal="center" vertical="center"/>
    </xf>
    <xf numFmtId="165" fontId="19" fillId="7" borderId="29" xfId="0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167" fontId="18" fillId="0" borderId="27" xfId="0" applyNumberFormat="1" applyFont="1" applyBorder="1" applyAlignment="1">
      <alignment horizontal="center" vertical="center"/>
    </xf>
    <xf numFmtId="165" fontId="11" fillId="0" borderId="31" xfId="0" applyNumberFormat="1" applyFont="1" applyBorder="1" applyAlignment="1">
      <alignment horizontal="center" vertical="center"/>
    </xf>
    <xf numFmtId="165" fontId="20" fillId="0" borderId="32" xfId="0" applyNumberFormat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165" fontId="11" fillId="7" borderId="31" xfId="0" applyNumberFormat="1" applyFont="1" applyFill="1" applyBorder="1" applyAlignment="1">
      <alignment horizontal="center" vertical="center"/>
    </xf>
    <xf numFmtId="165" fontId="19" fillId="7" borderId="25" xfId="0" applyNumberFormat="1" applyFont="1" applyFill="1" applyBorder="1" applyAlignment="1">
      <alignment horizontal="center" vertical="center" wrapText="1"/>
    </xf>
    <xf numFmtId="167" fontId="18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7" fontId="11" fillId="10" borderId="0" xfId="0" applyNumberFormat="1" applyFont="1" applyFill="1" applyAlignment="1">
      <alignment horizontal="center" vertical="center"/>
    </xf>
    <xf numFmtId="165" fontId="11" fillId="10" borderId="0" xfId="0" applyNumberFormat="1" applyFont="1" applyFill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9" fillId="8" borderId="35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 wrapText="1"/>
    </xf>
    <xf numFmtId="0" fontId="17" fillId="5" borderId="36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</cellXfs>
  <cellStyles count="2">
    <cellStyle name="Calculation" xfId="1" builtinId="22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61774</xdr:colOff>
      <xdr:row>0</xdr:row>
      <xdr:rowOff>49462</xdr:rowOff>
    </xdr:from>
    <xdr:to>
      <xdr:col>1</xdr:col>
      <xdr:colOff>238083</xdr:colOff>
      <xdr:row>5</xdr:row>
      <xdr:rowOff>4752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74" y="49462"/>
          <a:ext cx="980642" cy="960707"/>
        </a:xfrm>
        <a:prstGeom prst="rect">
          <a:avLst/>
        </a:prstGeom>
      </xdr:spPr>
    </xdr:pic>
    <xdr:clientData/>
  </xdr:twoCellAnchor>
  <xdr:twoCellAnchor editAs="oneCell">
    <xdr:from>
      <xdr:col>13</xdr:col>
      <xdr:colOff>74600</xdr:colOff>
      <xdr:row>0</xdr:row>
      <xdr:rowOff>62878</xdr:rowOff>
    </xdr:from>
    <xdr:to>
      <xdr:col>13</xdr:col>
      <xdr:colOff>1044183</xdr:colOff>
      <xdr:row>5</xdr:row>
      <xdr:rowOff>13307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071" y="62878"/>
          <a:ext cx="969583" cy="95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83"/>
  <sheetViews>
    <sheetView tabSelected="1" zoomScale="85" zoomScaleNormal="85" workbookViewId="0">
      <pane ySplit="9" topLeftCell="A109" activePane="bottomLeft" state="frozen"/>
      <selection pane="bottomLeft" activeCell="N49" sqref="N49"/>
    </sheetView>
  </sheetViews>
  <sheetFormatPr defaultRowHeight="15.75" x14ac:dyDescent="0.25"/>
  <cols>
    <col min="1" max="1" width="12" style="143" customWidth="1"/>
    <col min="2" max="2" width="20.28515625" style="143" customWidth="1"/>
    <col min="3" max="3" width="10.7109375" style="143" customWidth="1"/>
    <col min="4" max="5" width="8.140625" style="143" customWidth="1"/>
    <col min="6" max="6" width="5.5703125" style="143" customWidth="1"/>
    <col min="7" max="7" width="8" style="143" customWidth="1"/>
    <col min="8" max="8" width="7.140625" style="143" customWidth="1"/>
    <col min="9" max="9" width="5.5703125" style="143" customWidth="1"/>
    <col min="10" max="10" width="8.140625" style="143" customWidth="1"/>
    <col min="11" max="11" width="8.5703125" style="143" customWidth="1"/>
    <col min="12" max="12" width="7.28515625" style="144" customWidth="1"/>
    <col min="13" max="13" width="6.85546875" style="144" customWidth="1"/>
    <col min="14" max="14" width="18.85546875" style="145" customWidth="1"/>
    <col min="15" max="15" width="9.140625" style="14"/>
    <col min="16" max="16" width="11.85546875" style="14" customWidth="1"/>
    <col min="17" max="39" width="9.140625" style="14"/>
    <col min="40" max="16384" width="9.140625" style="15"/>
  </cols>
  <sheetData>
    <row r="1" spans="1:16" ht="19.5" customHeight="1" x14ac:dyDescent="0.25">
      <c r="A1" s="247" t="s">
        <v>210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9"/>
    </row>
    <row r="2" spans="1:16" ht="15" customHeight="1" x14ac:dyDescent="0.25">
      <c r="A2" s="250" t="s">
        <v>172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</row>
    <row r="3" spans="1:16" ht="15" customHeight="1" x14ac:dyDescent="0.25">
      <c r="A3" s="250" t="s">
        <v>286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2"/>
    </row>
    <row r="4" spans="1:16" ht="15" customHeight="1" x14ac:dyDescent="0.25">
      <c r="A4" s="224" t="s">
        <v>299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6"/>
    </row>
    <row r="5" spans="1:16" ht="15" customHeight="1" x14ac:dyDescent="0.25">
      <c r="A5" s="212" t="s">
        <v>368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4"/>
    </row>
    <row r="6" spans="1:16" ht="15" customHeight="1" thickBot="1" x14ac:dyDescent="0.3">
      <c r="A6" s="253" t="s">
        <v>211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5"/>
    </row>
    <row r="7" spans="1:16" ht="39" customHeight="1" x14ac:dyDescent="0.25">
      <c r="A7" s="202" t="s">
        <v>2</v>
      </c>
      <c r="B7" s="205" t="s">
        <v>0</v>
      </c>
      <c r="C7" s="205" t="s">
        <v>1</v>
      </c>
      <c r="D7" s="3" t="s">
        <v>219</v>
      </c>
      <c r="E7" s="3" t="s">
        <v>220</v>
      </c>
      <c r="F7" s="3" t="s">
        <v>221</v>
      </c>
      <c r="G7" s="4" t="s">
        <v>222</v>
      </c>
      <c r="H7" s="3" t="s">
        <v>223</v>
      </c>
      <c r="I7" s="3" t="s">
        <v>224</v>
      </c>
      <c r="J7" s="3" t="s">
        <v>219</v>
      </c>
      <c r="K7" s="3" t="s">
        <v>225</v>
      </c>
      <c r="L7" s="10" t="s">
        <v>226</v>
      </c>
      <c r="M7" s="10" t="s">
        <v>308</v>
      </c>
      <c r="N7" s="208" t="s">
        <v>297</v>
      </c>
    </row>
    <row r="8" spans="1:16" ht="15.75" customHeight="1" x14ac:dyDescent="0.25">
      <c r="A8" s="203"/>
      <c r="B8" s="206"/>
      <c r="C8" s="206"/>
      <c r="D8" s="7">
        <v>2</v>
      </c>
      <c r="E8" s="7">
        <v>3</v>
      </c>
      <c r="F8" s="7">
        <v>4</v>
      </c>
      <c r="G8" s="7">
        <v>5</v>
      </c>
      <c r="H8" s="7">
        <v>6</v>
      </c>
      <c r="I8" s="7">
        <v>7</v>
      </c>
      <c r="J8" s="7">
        <v>8</v>
      </c>
      <c r="K8" s="7">
        <v>9</v>
      </c>
      <c r="L8" s="11">
        <v>10</v>
      </c>
      <c r="M8" s="11">
        <v>11</v>
      </c>
      <c r="N8" s="209"/>
    </row>
    <row r="9" spans="1:16" ht="15.75" customHeight="1" thickBot="1" x14ac:dyDescent="0.3">
      <c r="A9" s="219"/>
      <c r="B9" s="220"/>
      <c r="C9" s="220"/>
      <c r="D9" s="1">
        <v>0.1</v>
      </c>
      <c r="E9" s="1">
        <v>0.1</v>
      </c>
      <c r="F9" s="1">
        <v>0.1</v>
      </c>
      <c r="G9" s="2">
        <v>26</v>
      </c>
      <c r="H9" s="2">
        <v>25</v>
      </c>
      <c r="I9" s="2">
        <v>5</v>
      </c>
      <c r="J9" s="1">
        <v>0.1</v>
      </c>
      <c r="K9" s="1">
        <v>0.5</v>
      </c>
      <c r="L9" s="13">
        <v>0.05</v>
      </c>
      <c r="M9" s="13">
        <v>0.03</v>
      </c>
      <c r="N9" s="209"/>
    </row>
    <row r="10" spans="1:16" ht="39.950000000000003" customHeight="1" x14ac:dyDescent="0.25">
      <c r="A10" s="16" t="s">
        <v>3</v>
      </c>
      <c r="B10" s="17" t="s">
        <v>11</v>
      </c>
      <c r="C10" s="18">
        <v>130</v>
      </c>
      <c r="D10" s="19">
        <f>C10*D9</f>
        <v>13</v>
      </c>
      <c r="E10" s="19">
        <f>C10*E9</f>
        <v>13</v>
      </c>
      <c r="F10" s="20"/>
      <c r="G10" s="21"/>
      <c r="H10" s="21"/>
      <c r="I10" s="19">
        <v>5</v>
      </c>
      <c r="J10" s="19">
        <f>C10*J9</f>
        <v>13</v>
      </c>
      <c r="K10" s="22"/>
      <c r="L10" s="19">
        <f>C10*L9</f>
        <v>6.5</v>
      </c>
      <c r="M10" s="153">
        <f>C10*M9</f>
        <v>3.9</v>
      </c>
      <c r="N10" s="23">
        <v>185</v>
      </c>
      <c r="P10" s="24"/>
    </row>
    <row r="11" spans="1:16" ht="39.950000000000003" customHeight="1" x14ac:dyDescent="0.25">
      <c r="A11" s="189" t="s">
        <v>343</v>
      </c>
      <c r="B11" s="190" t="s">
        <v>344</v>
      </c>
      <c r="C11" s="191">
        <v>50</v>
      </c>
      <c r="D11" s="172">
        <v>5</v>
      </c>
      <c r="E11" s="172">
        <v>5</v>
      </c>
      <c r="F11" s="70"/>
      <c r="G11" s="71"/>
      <c r="H11" s="71"/>
      <c r="I11" s="172">
        <v>5</v>
      </c>
      <c r="J11" s="172">
        <v>5</v>
      </c>
      <c r="K11" s="39"/>
      <c r="L11" s="172">
        <v>2.5</v>
      </c>
      <c r="M11" s="192">
        <v>1</v>
      </c>
      <c r="N11" s="193">
        <v>74</v>
      </c>
      <c r="P11" s="24"/>
    </row>
    <row r="12" spans="1:16" ht="39.950000000000003" customHeight="1" x14ac:dyDescent="0.25">
      <c r="A12" s="25" t="s">
        <v>4</v>
      </c>
      <c r="B12" s="26" t="s">
        <v>199</v>
      </c>
      <c r="C12" s="27">
        <v>130</v>
      </c>
      <c r="D12" s="28">
        <f>C12*D9</f>
        <v>13</v>
      </c>
      <c r="E12" s="28">
        <f>C12*E9</f>
        <v>13</v>
      </c>
      <c r="F12" s="29"/>
      <c r="G12" s="30"/>
      <c r="H12" s="30"/>
      <c r="I12" s="28">
        <v>5</v>
      </c>
      <c r="J12" s="28">
        <f>C12*J9</f>
        <v>13</v>
      </c>
      <c r="K12" s="31"/>
      <c r="L12" s="28">
        <f>C12*L9</f>
        <v>6.5</v>
      </c>
      <c r="M12" s="154">
        <f>C12*M9</f>
        <v>3.9</v>
      </c>
      <c r="N12" s="32">
        <v>185</v>
      </c>
      <c r="P12" s="24"/>
    </row>
    <row r="13" spans="1:16" ht="39.950000000000003" customHeight="1" x14ac:dyDescent="0.25">
      <c r="A13" s="33" t="s">
        <v>5</v>
      </c>
      <c r="B13" s="34" t="s">
        <v>12</v>
      </c>
      <c r="C13" s="35">
        <v>130</v>
      </c>
      <c r="D13" s="36">
        <f>C13*D9</f>
        <v>13</v>
      </c>
      <c r="E13" s="36">
        <f>C13*E9</f>
        <v>13</v>
      </c>
      <c r="F13" s="29"/>
      <c r="G13" s="30"/>
      <c r="H13" s="30"/>
      <c r="I13" s="36">
        <v>5</v>
      </c>
      <c r="J13" s="36">
        <f>C13*J9</f>
        <v>13</v>
      </c>
      <c r="K13" s="31"/>
      <c r="L13" s="36">
        <f>C13*L9</f>
        <v>6.5</v>
      </c>
      <c r="M13" s="155">
        <f>C13*M9</f>
        <v>3.9</v>
      </c>
      <c r="N13" s="37">
        <v>185</v>
      </c>
      <c r="P13" s="24"/>
    </row>
    <row r="14" spans="1:16" ht="39.950000000000003" customHeight="1" x14ac:dyDescent="0.25">
      <c r="A14" s="33" t="s">
        <v>319</v>
      </c>
      <c r="B14" s="34" t="s">
        <v>320</v>
      </c>
      <c r="C14" s="35">
        <v>320</v>
      </c>
      <c r="D14" s="36">
        <v>32</v>
      </c>
      <c r="E14" s="36">
        <v>32</v>
      </c>
      <c r="F14" s="29"/>
      <c r="G14" s="30"/>
      <c r="H14" s="30"/>
      <c r="I14" s="172">
        <v>5</v>
      </c>
      <c r="J14" s="36">
        <v>32</v>
      </c>
      <c r="K14" s="39"/>
      <c r="L14" s="36">
        <v>16</v>
      </c>
      <c r="M14" s="155">
        <v>10</v>
      </c>
      <c r="N14" s="37">
        <v>447</v>
      </c>
      <c r="P14" s="24"/>
    </row>
    <row r="15" spans="1:16" ht="50.1" customHeight="1" x14ac:dyDescent="0.25">
      <c r="A15" s="25" t="s">
        <v>6</v>
      </c>
      <c r="B15" s="26" t="s">
        <v>234</v>
      </c>
      <c r="C15" s="27">
        <v>130</v>
      </c>
      <c r="D15" s="28">
        <f>C15*D9</f>
        <v>13</v>
      </c>
      <c r="E15" s="28">
        <f>C15*E9</f>
        <v>13</v>
      </c>
      <c r="F15" s="29"/>
      <c r="G15" s="30"/>
      <c r="H15" s="30"/>
      <c r="I15" s="38">
        <v>5</v>
      </c>
      <c r="J15" s="28">
        <f>C15*J9</f>
        <v>13</v>
      </c>
      <c r="K15" s="39"/>
      <c r="L15" s="28">
        <f>C15*L9</f>
        <v>6.5</v>
      </c>
      <c r="M15" s="154">
        <f>C15*M9</f>
        <v>3.9</v>
      </c>
      <c r="N15" s="32">
        <v>185</v>
      </c>
      <c r="P15" s="24"/>
    </row>
    <row r="16" spans="1:16" ht="50.1" customHeight="1" x14ac:dyDescent="0.25">
      <c r="A16" s="25" t="s">
        <v>347</v>
      </c>
      <c r="B16" s="26" t="s">
        <v>348</v>
      </c>
      <c r="C16" s="27">
        <v>25</v>
      </c>
      <c r="D16" s="28">
        <v>2.5</v>
      </c>
      <c r="E16" s="28">
        <v>2.5</v>
      </c>
      <c r="F16" s="29"/>
      <c r="G16" s="30"/>
      <c r="H16" s="30"/>
      <c r="I16" s="38">
        <v>5</v>
      </c>
      <c r="J16" s="28">
        <v>2.5</v>
      </c>
      <c r="K16" s="39"/>
      <c r="L16" s="28">
        <v>1.25</v>
      </c>
      <c r="M16" s="154">
        <v>2.5</v>
      </c>
      <c r="N16" s="32">
        <v>43</v>
      </c>
      <c r="P16" s="24"/>
    </row>
    <row r="17" spans="1:16" ht="39.950000000000003" customHeight="1" x14ac:dyDescent="0.25">
      <c r="A17" s="33" t="s">
        <v>7</v>
      </c>
      <c r="B17" s="34" t="s">
        <v>233</v>
      </c>
      <c r="C17" s="35">
        <v>130</v>
      </c>
      <c r="D17" s="36">
        <f>C17*D9</f>
        <v>13</v>
      </c>
      <c r="E17" s="36">
        <f>C17*E9</f>
        <v>13</v>
      </c>
      <c r="F17" s="29"/>
      <c r="G17" s="30"/>
      <c r="H17" s="30"/>
      <c r="I17" s="36">
        <v>5</v>
      </c>
      <c r="J17" s="36">
        <f>C17*J9</f>
        <v>13</v>
      </c>
      <c r="K17" s="31"/>
      <c r="L17" s="36">
        <f>C17*L9</f>
        <v>6.5</v>
      </c>
      <c r="M17" s="155">
        <f>C17*M9</f>
        <v>3.9</v>
      </c>
      <c r="N17" s="37">
        <v>185</v>
      </c>
      <c r="P17" s="24"/>
    </row>
    <row r="18" spans="1:16" ht="39.950000000000003" customHeight="1" x14ac:dyDescent="0.25">
      <c r="A18" s="25" t="s">
        <v>8</v>
      </c>
      <c r="B18" s="26" t="s">
        <v>230</v>
      </c>
      <c r="C18" s="27">
        <v>130</v>
      </c>
      <c r="D18" s="28">
        <f>C18*D9</f>
        <v>13</v>
      </c>
      <c r="E18" s="28">
        <f>C18*E9</f>
        <v>13</v>
      </c>
      <c r="F18" s="29"/>
      <c r="G18" s="30"/>
      <c r="H18" s="30"/>
      <c r="I18" s="28">
        <v>5</v>
      </c>
      <c r="J18" s="28">
        <f>C18*J9</f>
        <v>13</v>
      </c>
      <c r="K18" s="31"/>
      <c r="L18" s="28">
        <f>C18*L9</f>
        <v>6.5</v>
      </c>
      <c r="M18" s="154">
        <f>C18*M9</f>
        <v>3.9</v>
      </c>
      <c r="N18" s="32">
        <v>185</v>
      </c>
      <c r="P18" s="24"/>
    </row>
    <row r="19" spans="1:16" ht="48" customHeight="1" x14ac:dyDescent="0.25">
      <c r="A19" s="33" t="s">
        <v>276</v>
      </c>
      <c r="B19" s="34" t="s">
        <v>277</v>
      </c>
      <c r="C19" s="35">
        <v>300</v>
      </c>
      <c r="D19" s="36">
        <f>C19*D9</f>
        <v>30</v>
      </c>
      <c r="E19" s="36">
        <f>C19*E9</f>
        <v>30</v>
      </c>
      <c r="F19" s="29"/>
      <c r="G19" s="30"/>
      <c r="H19" s="30"/>
      <c r="I19" s="36">
        <v>5</v>
      </c>
      <c r="J19" s="36">
        <f>C19*J9</f>
        <v>30</v>
      </c>
      <c r="K19" s="31"/>
      <c r="L19" s="36">
        <f>C19*L9</f>
        <v>15</v>
      </c>
      <c r="M19" s="155">
        <f>C19*M9</f>
        <v>9</v>
      </c>
      <c r="N19" s="37">
        <f t="shared" ref="N12:N21" si="0">SUM(L19,I19:J19,C19:E19,M19)</f>
        <v>419</v>
      </c>
      <c r="P19" s="24"/>
    </row>
    <row r="20" spans="1:16" ht="39.950000000000003" customHeight="1" x14ac:dyDescent="0.25">
      <c r="A20" s="25" t="s">
        <v>9</v>
      </c>
      <c r="B20" s="26" t="s">
        <v>231</v>
      </c>
      <c r="C20" s="27">
        <v>10</v>
      </c>
      <c r="D20" s="28">
        <f>C20*D9</f>
        <v>1</v>
      </c>
      <c r="E20" s="28">
        <f>C20*E9</f>
        <v>1</v>
      </c>
      <c r="F20" s="29"/>
      <c r="G20" s="30"/>
      <c r="H20" s="30"/>
      <c r="I20" s="28">
        <v>5</v>
      </c>
      <c r="J20" s="28">
        <f>C20*J9</f>
        <v>1</v>
      </c>
      <c r="K20" s="31"/>
      <c r="L20" s="28">
        <f>C20*L9</f>
        <v>0.5</v>
      </c>
      <c r="M20" s="154">
        <f>C20*M9</f>
        <v>0.3</v>
      </c>
      <c r="N20" s="32">
        <f t="shared" si="0"/>
        <v>18.8</v>
      </c>
      <c r="P20" s="24"/>
    </row>
    <row r="21" spans="1:16" ht="39.950000000000003" customHeight="1" x14ac:dyDescent="0.25">
      <c r="A21" s="33" t="s">
        <v>180</v>
      </c>
      <c r="B21" s="34" t="s">
        <v>232</v>
      </c>
      <c r="C21" s="35">
        <v>320</v>
      </c>
      <c r="D21" s="36">
        <f>C21*D9</f>
        <v>32</v>
      </c>
      <c r="E21" s="36">
        <f>C21*E9</f>
        <v>32</v>
      </c>
      <c r="F21" s="29"/>
      <c r="G21" s="30"/>
      <c r="H21" s="30"/>
      <c r="I21" s="36">
        <v>5</v>
      </c>
      <c r="J21" s="36">
        <f>C21*J9</f>
        <v>32</v>
      </c>
      <c r="K21" s="31"/>
      <c r="L21" s="36">
        <f>C21*L9</f>
        <v>16</v>
      </c>
      <c r="M21" s="155">
        <f>C21*M9</f>
        <v>9.6</v>
      </c>
      <c r="N21" s="37">
        <f t="shared" si="0"/>
        <v>446.6</v>
      </c>
      <c r="P21" s="24"/>
    </row>
    <row r="22" spans="1:16" ht="39.950000000000003" customHeight="1" thickBot="1" x14ac:dyDescent="0.3">
      <c r="A22" s="40" t="s">
        <v>181</v>
      </c>
      <c r="B22" s="41" t="s">
        <v>14</v>
      </c>
      <c r="C22" s="42">
        <v>130</v>
      </c>
      <c r="D22" s="43">
        <f>C22*D9</f>
        <v>13</v>
      </c>
      <c r="E22" s="44">
        <f>C22*E9</f>
        <v>13</v>
      </c>
      <c r="F22" s="45"/>
      <c r="G22" s="46"/>
      <c r="H22" s="46"/>
      <c r="I22" s="44">
        <v>5</v>
      </c>
      <c r="J22" s="43">
        <f>C22*J9</f>
        <v>13</v>
      </c>
      <c r="K22" s="47"/>
      <c r="L22" s="43">
        <f>C22*L9</f>
        <v>6.5</v>
      </c>
      <c r="M22" s="156">
        <f>C22*M9</f>
        <v>3.9</v>
      </c>
      <c r="N22" s="48">
        <v>185</v>
      </c>
      <c r="P22" s="24"/>
    </row>
    <row r="23" spans="1:16" ht="39.75" customHeight="1" x14ac:dyDescent="0.25">
      <c r="A23" s="202" t="s">
        <v>2</v>
      </c>
      <c r="B23" s="205" t="s">
        <v>0</v>
      </c>
      <c r="C23" s="205" t="s">
        <v>1</v>
      </c>
      <c r="D23" s="3" t="s">
        <v>219</v>
      </c>
      <c r="E23" s="3" t="s">
        <v>220</v>
      </c>
      <c r="F23" s="3" t="s">
        <v>221</v>
      </c>
      <c r="G23" s="4" t="s">
        <v>222</v>
      </c>
      <c r="H23" s="3" t="s">
        <v>223</v>
      </c>
      <c r="I23" s="3" t="s">
        <v>224</v>
      </c>
      <c r="J23" s="3" t="s">
        <v>219</v>
      </c>
      <c r="K23" s="3" t="s">
        <v>225</v>
      </c>
      <c r="L23" s="10" t="s">
        <v>226</v>
      </c>
      <c r="M23" s="10" t="s">
        <v>308</v>
      </c>
      <c r="N23" s="209" t="s">
        <v>297</v>
      </c>
      <c r="P23" s="24"/>
    </row>
    <row r="24" spans="1:16" ht="16.5" customHeight="1" x14ac:dyDescent="0.25">
      <c r="A24" s="203"/>
      <c r="B24" s="206"/>
      <c r="C24" s="206"/>
      <c r="D24" s="7">
        <v>2</v>
      </c>
      <c r="E24" s="7">
        <v>3</v>
      </c>
      <c r="F24" s="7">
        <v>4</v>
      </c>
      <c r="G24" s="7">
        <v>5</v>
      </c>
      <c r="H24" s="7">
        <v>6</v>
      </c>
      <c r="I24" s="7">
        <v>7</v>
      </c>
      <c r="J24" s="7">
        <v>8</v>
      </c>
      <c r="K24" s="7">
        <v>9</v>
      </c>
      <c r="L24" s="11">
        <v>10</v>
      </c>
      <c r="M24" s="11">
        <v>11</v>
      </c>
      <c r="N24" s="209"/>
      <c r="P24" s="24"/>
    </row>
    <row r="25" spans="1:16" ht="16.5" customHeight="1" thickBot="1" x14ac:dyDescent="0.3">
      <c r="A25" s="204"/>
      <c r="B25" s="207"/>
      <c r="C25" s="207"/>
      <c r="D25" s="5">
        <v>0.1</v>
      </c>
      <c r="E25" s="5">
        <v>0.1</v>
      </c>
      <c r="F25" s="5">
        <v>0.1</v>
      </c>
      <c r="G25" s="6">
        <v>26</v>
      </c>
      <c r="H25" s="6">
        <v>25</v>
      </c>
      <c r="I25" s="6">
        <v>5</v>
      </c>
      <c r="J25" s="5">
        <v>0.1</v>
      </c>
      <c r="K25" s="5">
        <v>0.5</v>
      </c>
      <c r="L25" s="12">
        <v>0.05</v>
      </c>
      <c r="M25" s="12">
        <v>0.03</v>
      </c>
      <c r="N25" s="210"/>
      <c r="P25" s="24"/>
    </row>
    <row r="26" spans="1:16" ht="50.1" customHeight="1" x14ac:dyDescent="0.25">
      <c r="A26" s="25" t="s">
        <v>10</v>
      </c>
      <c r="B26" s="26" t="s">
        <v>15</v>
      </c>
      <c r="C26" s="27">
        <v>50</v>
      </c>
      <c r="D26" s="28">
        <f>C26*D9</f>
        <v>5</v>
      </c>
      <c r="E26" s="28">
        <f>C26*E9</f>
        <v>5</v>
      </c>
      <c r="F26" s="29"/>
      <c r="G26" s="30"/>
      <c r="H26" s="30"/>
      <c r="I26" s="28">
        <v>5</v>
      </c>
      <c r="J26" s="28">
        <f>C26*J9</f>
        <v>5</v>
      </c>
      <c r="K26" s="31"/>
      <c r="L26" s="65">
        <f>C26*L9</f>
        <v>2.5</v>
      </c>
      <c r="M26" s="65">
        <f>C26*M9</f>
        <v>1.5</v>
      </c>
      <c r="N26" s="66">
        <f>SUM(L26,I26:J26,C26:E26,M26)</f>
        <v>74</v>
      </c>
      <c r="P26" s="24"/>
    </row>
    <row r="27" spans="1:16" ht="50.1" customHeight="1" x14ac:dyDescent="0.25">
      <c r="A27" s="33" t="s">
        <v>16</v>
      </c>
      <c r="B27" s="34" t="s">
        <v>202</v>
      </c>
      <c r="C27" s="35">
        <v>220</v>
      </c>
      <c r="D27" s="36">
        <f>C27*D9</f>
        <v>22</v>
      </c>
      <c r="E27" s="36">
        <f>C27*E9</f>
        <v>22</v>
      </c>
      <c r="F27" s="29"/>
      <c r="G27" s="30"/>
      <c r="H27" s="30"/>
      <c r="I27" s="36">
        <v>5</v>
      </c>
      <c r="J27" s="36">
        <f>C27*J9</f>
        <v>22</v>
      </c>
      <c r="K27" s="31"/>
      <c r="L27" s="36">
        <f>C27*L9</f>
        <v>11</v>
      </c>
      <c r="M27" s="36">
        <f>C27*M9</f>
        <v>6.6</v>
      </c>
      <c r="N27" s="37">
        <f t="shared" ref="N27:N39" si="1">SUM(L27,I27:J27,C27:E27,M27)</f>
        <v>308.60000000000002</v>
      </c>
      <c r="P27" s="24"/>
    </row>
    <row r="28" spans="1:16" ht="39.950000000000003" customHeight="1" x14ac:dyDescent="0.25">
      <c r="A28" s="25" t="s">
        <v>17</v>
      </c>
      <c r="B28" s="26" t="s">
        <v>24</v>
      </c>
      <c r="C28" s="27">
        <v>130</v>
      </c>
      <c r="D28" s="28">
        <f>C28*D9</f>
        <v>13</v>
      </c>
      <c r="E28" s="28">
        <f>C28*E9</f>
        <v>13</v>
      </c>
      <c r="F28" s="29"/>
      <c r="G28" s="30"/>
      <c r="H28" s="30"/>
      <c r="I28" s="28">
        <v>5</v>
      </c>
      <c r="J28" s="28">
        <f>C28*J9</f>
        <v>13</v>
      </c>
      <c r="K28" s="31"/>
      <c r="L28" s="28">
        <f>C28*L9</f>
        <v>6.5</v>
      </c>
      <c r="M28" s="28">
        <f>C28*M9</f>
        <v>3.9</v>
      </c>
      <c r="N28" s="32">
        <v>185</v>
      </c>
      <c r="P28" s="24"/>
    </row>
    <row r="29" spans="1:16" ht="39.950000000000003" customHeight="1" x14ac:dyDescent="0.25">
      <c r="A29" s="33" t="s">
        <v>310</v>
      </c>
      <c r="B29" s="34" t="s">
        <v>302</v>
      </c>
      <c r="C29" s="35">
        <v>420</v>
      </c>
      <c r="D29" s="36">
        <f>C29*D9</f>
        <v>42</v>
      </c>
      <c r="E29" s="36">
        <f>C29*E9</f>
        <v>42</v>
      </c>
      <c r="F29" s="29"/>
      <c r="G29" s="30"/>
      <c r="H29" s="30"/>
      <c r="I29" s="36">
        <v>5</v>
      </c>
      <c r="J29" s="36">
        <f>C29*J9</f>
        <v>42</v>
      </c>
      <c r="K29" s="31"/>
      <c r="L29" s="36">
        <f>C29*L9</f>
        <v>21</v>
      </c>
      <c r="M29" s="36">
        <f>C29*M9</f>
        <v>12.6</v>
      </c>
      <c r="N29" s="32">
        <f t="shared" si="1"/>
        <v>584.6</v>
      </c>
      <c r="P29" s="24"/>
    </row>
    <row r="30" spans="1:16" ht="39.950000000000003" customHeight="1" x14ac:dyDescent="0.25">
      <c r="A30" s="33" t="s">
        <v>311</v>
      </c>
      <c r="B30" s="34" t="s">
        <v>302</v>
      </c>
      <c r="C30" s="35">
        <v>220</v>
      </c>
      <c r="D30" s="36">
        <v>20</v>
      </c>
      <c r="E30" s="36">
        <v>20</v>
      </c>
      <c r="F30" s="29"/>
      <c r="G30" s="30"/>
      <c r="H30" s="30"/>
      <c r="I30" s="36">
        <v>5</v>
      </c>
      <c r="J30" s="36">
        <v>20</v>
      </c>
      <c r="K30" s="31"/>
      <c r="L30" s="36">
        <v>10</v>
      </c>
      <c r="M30" s="36">
        <v>6</v>
      </c>
      <c r="N30" s="32">
        <v>281</v>
      </c>
      <c r="P30" s="24"/>
    </row>
    <row r="31" spans="1:16" ht="39.950000000000003" customHeight="1" x14ac:dyDescent="0.25">
      <c r="A31" s="33" t="s">
        <v>339</v>
      </c>
      <c r="B31" s="34" t="s">
        <v>340</v>
      </c>
      <c r="C31" s="35">
        <v>130</v>
      </c>
      <c r="D31" s="36">
        <v>13</v>
      </c>
      <c r="E31" s="36">
        <v>13</v>
      </c>
      <c r="F31" s="29"/>
      <c r="G31" s="30"/>
      <c r="H31" s="30"/>
      <c r="I31" s="36">
        <v>5</v>
      </c>
      <c r="J31" s="36">
        <v>13</v>
      </c>
      <c r="K31" s="31"/>
      <c r="L31" s="36">
        <v>7</v>
      </c>
      <c r="M31" s="36">
        <v>4</v>
      </c>
      <c r="N31" s="32">
        <v>185</v>
      </c>
      <c r="P31" s="24"/>
    </row>
    <row r="32" spans="1:16" ht="39.950000000000003" customHeight="1" x14ac:dyDescent="0.25">
      <c r="A32" s="33" t="s">
        <v>341</v>
      </c>
      <c r="B32" s="34" t="s">
        <v>342</v>
      </c>
      <c r="C32" s="35">
        <v>130</v>
      </c>
      <c r="D32" s="36">
        <v>13</v>
      </c>
      <c r="E32" s="36">
        <v>13</v>
      </c>
      <c r="F32" s="29"/>
      <c r="G32" s="30"/>
      <c r="H32" s="30"/>
      <c r="I32" s="36">
        <v>5</v>
      </c>
      <c r="J32" s="36">
        <v>13</v>
      </c>
      <c r="K32" s="31"/>
      <c r="L32" s="36">
        <v>7</v>
      </c>
      <c r="M32" s="36">
        <v>4</v>
      </c>
      <c r="N32" s="32">
        <v>185</v>
      </c>
      <c r="P32" s="24"/>
    </row>
    <row r="33" spans="1:16" ht="39.950000000000003" customHeight="1" x14ac:dyDescent="0.25">
      <c r="A33" s="25" t="s">
        <v>18</v>
      </c>
      <c r="B33" s="26" t="s">
        <v>25</v>
      </c>
      <c r="C33" s="27">
        <v>130</v>
      </c>
      <c r="D33" s="28">
        <f>C33*D9</f>
        <v>13</v>
      </c>
      <c r="E33" s="28">
        <f>C33*E9</f>
        <v>13</v>
      </c>
      <c r="F33" s="29"/>
      <c r="G33" s="30"/>
      <c r="H33" s="30"/>
      <c r="I33" s="28">
        <v>5</v>
      </c>
      <c r="J33" s="28">
        <f>C33*J9</f>
        <v>13</v>
      </c>
      <c r="K33" s="31"/>
      <c r="L33" s="28">
        <f>C33*L9</f>
        <v>6.5</v>
      </c>
      <c r="M33" s="28">
        <f>C33*M9</f>
        <v>3.9</v>
      </c>
      <c r="N33" s="32">
        <v>185</v>
      </c>
      <c r="P33" s="24"/>
    </row>
    <row r="34" spans="1:16" ht="39.950000000000003" customHeight="1" x14ac:dyDescent="0.25">
      <c r="A34" s="33" t="s">
        <v>19</v>
      </c>
      <c r="B34" s="34" t="s">
        <v>26</v>
      </c>
      <c r="C34" s="35">
        <v>130</v>
      </c>
      <c r="D34" s="36">
        <f>C34*D9</f>
        <v>13</v>
      </c>
      <c r="E34" s="36">
        <f>C34*E9</f>
        <v>13</v>
      </c>
      <c r="F34" s="29"/>
      <c r="G34" s="30"/>
      <c r="H34" s="30"/>
      <c r="I34" s="36">
        <v>5</v>
      </c>
      <c r="J34" s="36">
        <f>C34*J9</f>
        <v>13</v>
      </c>
      <c r="K34" s="31"/>
      <c r="L34" s="36">
        <f>C34*L9</f>
        <v>6.5</v>
      </c>
      <c r="M34" s="36">
        <f>C34*M9</f>
        <v>3.9</v>
      </c>
      <c r="N34" s="37">
        <v>185</v>
      </c>
      <c r="P34" s="24"/>
    </row>
    <row r="35" spans="1:16" ht="39.950000000000003" customHeight="1" x14ac:dyDescent="0.25">
      <c r="A35" s="25" t="s">
        <v>20</v>
      </c>
      <c r="B35" s="26" t="s">
        <v>27</v>
      </c>
      <c r="C35" s="27">
        <v>130</v>
      </c>
      <c r="D35" s="28">
        <f>C35*D9</f>
        <v>13</v>
      </c>
      <c r="E35" s="28">
        <f>C35*E9</f>
        <v>13</v>
      </c>
      <c r="F35" s="29"/>
      <c r="G35" s="30"/>
      <c r="H35" s="30"/>
      <c r="I35" s="28">
        <v>5</v>
      </c>
      <c r="J35" s="28">
        <f>C35*J9</f>
        <v>13</v>
      </c>
      <c r="K35" s="31"/>
      <c r="L35" s="28">
        <f>C35*L9</f>
        <v>6.5</v>
      </c>
      <c r="M35" s="28">
        <f>C35*M9</f>
        <v>3.9</v>
      </c>
      <c r="N35" s="32">
        <v>185</v>
      </c>
      <c r="P35" s="24"/>
    </row>
    <row r="36" spans="1:16" ht="39.950000000000003" customHeight="1" x14ac:dyDescent="0.25">
      <c r="A36" s="33" t="s">
        <v>21</v>
      </c>
      <c r="B36" s="34" t="s">
        <v>28</v>
      </c>
      <c r="C36" s="35">
        <v>130</v>
      </c>
      <c r="D36" s="36">
        <f>C36*D9</f>
        <v>13</v>
      </c>
      <c r="E36" s="36">
        <f>C36*E9</f>
        <v>13</v>
      </c>
      <c r="F36" s="29"/>
      <c r="G36" s="30"/>
      <c r="H36" s="30"/>
      <c r="I36" s="36">
        <v>5</v>
      </c>
      <c r="J36" s="36">
        <f>C36*J9</f>
        <v>13</v>
      </c>
      <c r="K36" s="31"/>
      <c r="L36" s="36">
        <f>C36*L9</f>
        <v>6.5</v>
      </c>
      <c r="M36" s="36">
        <f>C36*M9</f>
        <v>3.9</v>
      </c>
      <c r="N36" s="37">
        <v>185</v>
      </c>
      <c r="P36" s="24"/>
    </row>
    <row r="37" spans="1:16" ht="39.950000000000003" customHeight="1" x14ac:dyDescent="0.25">
      <c r="A37" s="25" t="s">
        <v>22</v>
      </c>
      <c r="B37" s="26" t="s">
        <v>29</v>
      </c>
      <c r="C37" s="27">
        <v>130</v>
      </c>
      <c r="D37" s="28">
        <f>C37*D9</f>
        <v>13</v>
      </c>
      <c r="E37" s="28">
        <f>C37*E9</f>
        <v>13</v>
      </c>
      <c r="F37" s="29"/>
      <c r="G37" s="30"/>
      <c r="H37" s="30"/>
      <c r="I37" s="28">
        <v>5</v>
      </c>
      <c r="J37" s="28">
        <f>C37*J9</f>
        <v>13</v>
      </c>
      <c r="K37" s="31"/>
      <c r="L37" s="28">
        <f>C37*L9</f>
        <v>6.5</v>
      </c>
      <c r="M37" s="28">
        <f>C37*M9</f>
        <v>3.9</v>
      </c>
      <c r="N37" s="32">
        <v>185</v>
      </c>
      <c r="P37" s="24"/>
    </row>
    <row r="38" spans="1:16" ht="39.950000000000003" customHeight="1" x14ac:dyDescent="0.25">
      <c r="A38" s="33" t="s">
        <v>184</v>
      </c>
      <c r="B38" s="34" t="s">
        <v>30</v>
      </c>
      <c r="C38" s="35">
        <v>130</v>
      </c>
      <c r="D38" s="36">
        <f>C38*D9</f>
        <v>13</v>
      </c>
      <c r="E38" s="36">
        <f>C38*E9</f>
        <v>13</v>
      </c>
      <c r="F38" s="29"/>
      <c r="G38" s="30"/>
      <c r="H38" s="30"/>
      <c r="I38" s="36">
        <v>5</v>
      </c>
      <c r="J38" s="36">
        <f>C38*J9</f>
        <v>13</v>
      </c>
      <c r="K38" s="31"/>
      <c r="L38" s="36">
        <f>C38*L9</f>
        <v>6.5</v>
      </c>
      <c r="M38" s="36">
        <f>C38*M9</f>
        <v>3.9</v>
      </c>
      <c r="N38" s="37">
        <f t="shared" si="1"/>
        <v>184.4</v>
      </c>
      <c r="P38" s="24"/>
    </row>
    <row r="39" spans="1:16" ht="50.1" customHeight="1" x14ac:dyDescent="0.25">
      <c r="A39" s="25" t="s">
        <v>166</v>
      </c>
      <c r="B39" s="26" t="s">
        <v>167</v>
      </c>
      <c r="C39" s="27">
        <v>160</v>
      </c>
      <c r="D39" s="28">
        <f>C39*D9</f>
        <v>16</v>
      </c>
      <c r="E39" s="28">
        <f>C39*E9</f>
        <v>16</v>
      </c>
      <c r="F39" s="29"/>
      <c r="G39" s="30"/>
      <c r="H39" s="30"/>
      <c r="I39" s="28">
        <v>5</v>
      </c>
      <c r="J39" s="28">
        <f>C39*J9</f>
        <v>16</v>
      </c>
      <c r="K39" s="31"/>
      <c r="L39" s="28">
        <f>C39*L9</f>
        <v>8</v>
      </c>
      <c r="M39" s="28">
        <f>C39*M9</f>
        <v>4.8</v>
      </c>
      <c r="N39" s="32">
        <f t="shared" si="1"/>
        <v>225.8</v>
      </c>
      <c r="P39" s="24"/>
    </row>
    <row r="40" spans="1:16" ht="30.75" customHeight="1" thickBot="1" x14ac:dyDescent="0.3">
      <c r="A40" s="56" t="s">
        <v>23</v>
      </c>
      <c r="B40" s="57" t="s">
        <v>31</v>
      </c>
      <c r="C40" s="58">
        <v>130</v>
      </c>
      <c r="D40" s="59">
        <f>C40*D9</f>
        <v>13</v>
      </c>
      <c r="E40" s="59">
        <f>C40*E9</f>
        <v>13</v>
      </c>
      <c r="F40" s="45"/>
      <c r="G40" s="46"/>
      <c r="H40" s="46"/>
      <c r="I40" s="59">
        <v>5</v>
      </c>
      <c r="J40" s="59">
        <f>C40*J9</f>
        <v>13</v>
      </c>
      <c r="K40" s="47"/>
      <c r="L40" s="59">
        <f>C40*L9</f>
        <v>6.5</v>
      </c>
      <c r="M40" s="59">
        <f>C40*M9</f>
        <v>3.9</v>
      </c>
      <c r="N40" s="60">
        <v>185</v>
      </c>
      <c r="P40" s="24"/>
    </row>
    <row r="41" spans="1:16" ht="27.75" customHeight="1" thickBot="1" x14ac:dyDescent="0.3">
      <c r="A41" s="9"/>
      <c r="B41" s="49"/>
      <c r="C41" s="50"/>
      <c r="D41" s="51"/>
      <c r="E41" s="51"/>
      <c r="F41" s="52"/>
      <c r="G41" s="53"/>
      <c r="H41" s="53"/>
      <c r="I41" s="53"/>
      <c r="J41" s="51"/>
      <c r="K41" s="52"/>
      <c r="L41" s="51"/>
      <c r="M41" s="51"/>
      <c r="N41" s="54"/>
      <c r="P41" s="24"/>
    </row>
    <row r="42" spans="1:16" ht="35.25" customHeight="1" x14ac:dyDescent="0.25">
      <c r="A42" s="202" t="s">
        <v>2</v>
      </c>
      <c r="B42" s="205" t="s">
        <v>0</v>
      </c>
      <c r="C42" s="205" t="s">
        <v>1</v>
      </c>
      <c r="D42" s="3" t="s">
        <v>219</v>
      </c>
      <c r="E42" s="3" t="s">
        <v>220</v>
      </c>
      <c r="F42" s="3" t="s">
        <v>221</v>
      </c>
      <c r="G42" s="4" t="s">
        <v>222</v>
      </c>
      <c r="H42" s="148" t="s">
        <v>223</v>
      </c>
      <c r="I42" s="3" t="s">
        <v>224</v>
      </c>
      <c r="J42" s="3" t="s">
        <v>219</v>
      </c>
      <c r="K42" s="3" t="s">
        <v>225</v>
      </c>
      <c r="L42" s="10" t="s">
        <v>226</v>
      </c>
      <c r="M42" s="10" t="s">
        <v>308</v>
      </c>
      <c r="N42" s="208" t="s">
        <v>297</v>
      </c>
      <c r="P42" s="24"/>
    </row>
    <row r="43" spans="1:16" ht="15.75" customHeight="1" x14ac:dyDescent="0.25">
      <c r="A43" s="203"/>
      <c r="B43" s="206"/>
      <c r="C43" s="206"/>
      <c r="D43" s="7">
        <v>2</v>
      </c>
      <c r="E43" s="7">
        <v>3</v>
      </c>
      <c r="F43" s="7">
        <v>4</v>
      </c>
      <c r="G43" s="7">
        <v>5</v>
      </c>
      <c r="H43" s="7">
        <v>6</v>
      </c>
      <c r="I43" s="7">
        <v>7</v>
      </c>
      <c r="J43" s="7">
        <v>8</v>
      </c>
      <c r="K43" s="7">
        <v>9</v>
      </c>
      <c r="L43" s="11">
        <v>10</v>
      </c>
      <c r="M43" s="11">
        <v>11</v>
      </c>
      <c r="N43" s="209"/>
      <c r="P43" s="24"/>
    </row>
    <row r="44" spans="1:16" ht="39.950000000000003" customHeight="1" thickBot="1" x14ac:dyDescent="0.3">
      <c r="A44" s="204"/>
      <c r="B44" s="207"/>
      <c r="C44" s="207"/>
      <c r="D44" s="5">
        <v>0.1</v>
      </c>
      <c r="E44" s="5">
        <v>0.1</v>
      </c>
      <c r="F44" s="5">
        <v>0.1</v>
      </c>
      <c r="G44" s="6">
        <v>26</v>
      </c>
      <c r="H44" s="6">
        <v>25</v>
      </c>
      <c r="I44" s="6">
        <v>5</v>
      </c>
      <c r="J44" s="5">
        <v>0.1</v>
      </c>
      <c r="K44" s="5">
        <v>0.5</v>
      </c>
      <c r="L44" s="12">
        <v>0.05</v>
      </c>
      <c r="M44" s="12">
        <v>0.03</v>
      </c>
      <c r="N44" s="209"/>
      <c r="P44" s="24"/>
    </row>
    <row r="45" spans="1:16" ht="50.1" customHeight="1" x14ac:dyDescent="0.25">
      <c r="A45" s="16" t="s">
        <v>32</v>
      </c>
      <c r="B45" s="17" t="s">
        <v>42</v>
      </c>
      <c r="C45" s="18">
        <v>130</v>
      </c>
      <c r="D45" s="19">
        <f>C45*D9</f>
        <v>13</v>
      </c>
      <c r="E45" s="19">
        <f>C45*E9</f>
        <v>13</v>
      </c>
      <c r="F45" s="20"/>
      <c r="G45" s="21"/>
      <c r="H45" s="21"/>
      <c r="I45" s="19">
        <v>5</v>
      </c>
      <c r="J45" s="19">
        <f>C45*J9</f>
        <v>13</v>
      </c>
      <c r="K45" s="22"/>
      <c r="L45" s="19">
        <f>C45*L9</f>
        <v>6.5</v>
      </c>
      <c r="M45" s="19">
        <f>C45*M9</f>
        <v>3.9</v>
      </c>
      <c r="N45" s="23">
        <v>185</v>
      </c>
      <c r="P45" s="24"/>
    </row>
    <row r="46" spans="1:16" ht="50.1" customHeight="1" x14ac:dyDescent="0.25">
      <c r="A46" s="25" t="s">
        <v>33</v>
      </c>
      <c r="B46" s="26" t="s">
        <v>43</v>
      </c>
      <c r="C46" s="27">
        <v>130</v>
      </c>
      <c r="D46" s="28">
        <f>C46*D9</f>
        <v>13</v>
      </c>
      <c r="E46" s="28">
        <f>C46*E9</f>
        <v>13</v>
      </c>
      <c r="F46" s="29"/>
      <c r="G46" s="30"/>
      <c r="H46" s="30"/>
      <c r="I46" s="28">
        <v>5</v>
      </c>
      <c r="J46" s="28">
        <f>C46*J9</f>
        <v>13</v>
      </c>
      <c r="K46" s="31"/>
      <c r="L46" s="28">
        <f>C46*L9</f>
        <v>6.5</v>
      </c>
      <c r="M46" s="28">
        <f>C46*M9</f>
        <v>3.9</v>
      </c>
      <c r="N46" s="32">
        <v>185</v>
      </c>
      <c r="P46" s="24"/>
    </row>
    <row r="47" spans="1:16" ht="50.1" customHeight="1" x14ac:dyDescent="0.25">
      <c r="A47" s="33" t="s">
        <v>34</v>
      </c>
      <c r="B47" s="34" t="s">
        <v>44</v>
      </c>
      <c r="C47" s="35">
        <v>220</v>
      </c>
      <c r="D47" s="36">
        <f>C47*D9</f>
        <v>22</v>
      </c>
      <c r="E47" s="36">
        <f>C47*E9</f>
        <v>22</v>
      </c>
      <c r="F47" s="29"/>
      <c r="G47" s="30"/>
      <c r="H47" s="30"/>
      <c r="I47" s="36">
        <v>5</v>
      </c>
      <c r="J47" s="36">
        <f>C47*J9</f>
        <v>22</v>
      </c>
      <c r="K47" s="31"/>
      <c r="L47" s="36">
        <f>C47*L9</f>
        <v>11</v>
      </c>
      <c r="M47" s="36">
        <f>C47*M9</f>
        <v>6.6</v>
      </c>
      <c r="N47" s="37">
        <f t="shared" ref="N47:N55" si="2">SUM(L47,I47:J47,C47:E47,M47)</f>
        <v>308.60000000000002</v>
      </c>
      <c r="P47" s="24"/>
    </row>
    <row r="48" spans="1:16" ht="50.1" customHeight="1" x14ac:dyDescent="0.25">
      <c r="A48" s="25" t="s">
        <v>35</v>
      </c>
      <c r="B48" s="26" t="s">
        <v>45</v>
      </c>
      <c r="C48" s="27">
        <v>130</v>
      </c>
      <c r="D48" s="28">
        <f>C48*D9</f>
        <v>13</v>
      </c>
      <c r="E48" s="28">
        <f>C48*E9</f>
        <v>13</v>
      </c>
      <c r="F48" s="29"/>
      <c r="G48" s="30"/>
      <c r="H48" s="30"/>
      <c r="I48" s="28">
        <v>5</v>
      </c>
      <c r="J48" s="28">
        <f>C48*J9</f>
        <v>13</v>
      </c>
      <c r="K48" s="31"/>
      <c r="L48" s="28">
        <f>C48*L9</f>
        <v>6.5</v>
      </c>
      <c r="M48" s="28">
        <f>C48*M9</f>
        <v>3.9</v>
      </c>
      <c r="N48" s="32">
        <v>185</v>
      </c>
      <c r="P48" s="24"/>
    </row>
    <row r="49" spans="1:16" ht="50.1" customHeight="1" x14ac:dyDescent="0.25">
      <c r="A49" s="33" t="s">
        <v>312</v>
      </c>
      <c r="B49" s="34" t="s">
        <v>179</v>
      </c>
      <c r="C49" s="35">
        <v>500</v>
      </c>
      <c r="D49" s="36">
        <f>C49*D9</f>
        <v>50</v>
      </c>
      <c r="E49" s="36">
        <f>C49*E9</f>
        <v>50</v>
      </c>
      <c r="F49" s="29"/>
      <c r="G49" s="30"/>
      <c r="H49" s="30"/>
      <c r="I49" s="36">
        <v>5</v>
      </c>
      <c r="J49" s="36">
        <f>C49*J9</f>
        <v>50</v>
      </c>
      <c r="K49" s="31"/>
      <c r="L49" s="36">
        <f>C49*L9</f>
        <v>25</v>
      </c>
      <c r="M49" s="36">
        <f>C49*M9</f>
        <v>15</v>
      </c>
      <c r="N49" s="37">
        <f t="shared" si="2"/>
        <v>695</v>
      </c>
      <c r="P49" s="24"/>
    </row>
    <row r="50" spans="1:16" ht="50.1" customHeight="1" x14ac:dyDescent="0.25">
      <c r="A50" s="33" t="s">
        <v>313</v>
      </c>
      <c r="B50" s="34" t="s">
        <v>179</v>
      </c>
      <c r="C50" s="35">
        <v>1000</v>
      </c>
      <c r="D50" s="36">
        <v>100</v>
      </c>
      <c r="E50" s="36">
        <v>100</v>
      </c>
      <c r="F50" s="29"/>
      <c r="G50" s="30"/>
      <c r="H50" s="30"/>
      <c r="I50" s="36">
        <v>5</v>
      </c>
      <c r="J50" s="36">
        <v>100</v>
      </c>
      <c r="K50" s="31"/>
      <c r="L50" s="36">
        <v>50</v>
      </c>
      <c r="M50" s="36">
        <v>30</v>
      </c>
      <c r="N50" s="37">
        <v>1385</v>
      </c>
      <c r="P50" s="24"/>
    </row>
    <row r="51" spans="1:16" ht="48" customHeight="1" x14ac:dyDescent="0.25">
      <c r="A51" s="25" t="s">
        <v>36</v>
      </c>
      <c r="B51" s="26" t="s">
        <v>46</v>
      </c>
      <c r="C51" s="27">
        <v>500</v>
      </c>
      <c r="D51" s="28">
        <f>C51*D9</f>
        <v>50</v>
      </c>
      <c r="E51" s="28">
        <f>C51*E9</f>
        <v>50</v>
      </c>
      <c r="F51" s="29"/>
      <c r="G51" s="30"/>
      <c r="H51" s="30"/>
      <c r="I51" s="28">
        <v>5</v>
      </c>
      <c r="J51" s="28">
        <f>C51*J9</f>
        <v>50</v>
      </c>
      <c r="K51" s="31"/>
      <c r="L51" s="28">
        <f>C51*L9</f>
        <v>25</v>
      </c>
      <c r="M51" s="28">
        <f>C51*M9</f>
        <v>15</v>
      </c>
      <c r="N51" s="32">
        <f t="shared" si="2"/>
        <v>695</v>
      </c>
      <c r="P51" s="24"/>
    </row>
    <row r="52" spans="1:16" ht="37.5" customHeight="1" x14ac:dyDescent="0.25">
      <c r="A52" s="33" t="s">
        <v>37</v>
      </c>
      <c r="B52" s="34" t="s">
        <v>47</v>
      </c>
      <c r="C52" s="35">
        <v>130</v>
      </c>
      <c r="D52" s="36">
        <f>C52*D9</f>
        <v>13</v>
      </c>
      <c r="E52" s="36">
        <f>C52*E9</f>
        <v>13</v>
      </c>
      <c r="F52" s="29"/>
      <c r="G52" s="30"/>
      <c r="H52" s="30"/>
      <c r="I52" s="36">
        <v>5</v>
      </c>
      <c r="J52" s="36">
        <f>C52*J9</f>
        <v>13</v>
      </c>
      <c r="K52" s="31"/>
      <c r="L52" s="36">
        <f>C52*L9</f>
        <v>6.5</v>
      </c>
      <c r="M52" s="36">
        <f>C52*M9</f>
        <v>3.9</v>
      </c>
      <c r="N52" s="37">
        <v>185</v>
      </c>
      <c r="P52" s="24"/>
    </row>
    <row r="53" spans="1:16" ht="49.5" customHeight="1" x14ac:dyDescent="0.25">
      <c r="A53" s="25" t="s">
        <v>38</v>
      </c>
      <c r="B53" s="26" t="s">
        <v>48</v>
      </c>
      <c r="C53" s="27">
        <v>130</v>
      </c>
      <c r="D53" s="28">
        <f>C53*D9</f>
        <v>13</v>
      </c>
      <c r="E53" s="28">
        <f>C53*E9</f>
        <v>13</v>
      </c>
      <c r="F53" s="29"/>
      <c r="G53" s="30"/>
      <c r="H53" s="30"/>
      <c r="I53" s="28">
        <v>5</v>
      </c>
      <c r="J53" s="28">
        <f>C53*J9</f>
        <v>13</v>
      </c>
      <c r="K53" s="31"/>
      <c r="L53" s="28">
        <f>C53*L9</f>
        <v>6.5</v>
      </c>
      <c r="M53" s="28">
        <f>C53*M9</f>
        <v>3.9</v>
      </c>
      <c r="N53" s="32">
        <v>185</v>
      </c>
      <c r="P53" s="24"/>
    </row>
    <row r="54" spans="1:16" ht="39.75" customHeight="1" x14ac:dyDescent="0.25">
      <c r="A54" s="33" t="s">
        <v>39</v>
      </c>
      <c r="B54" s="34" t="s">
        <v>49</v>
      </c>
      <c r="C54" s="35">
        <v>130</v>
      </c>
      <c r="D54" s="36">
        <f>C54*D9</f>
        <v>13</v>
      </c>
      <c r="E54" s="36">
        <f>C54*E9</f>
        <v>13</v>
      </c>
      <c r="F54" s="29"/>
      <c r="G54" s="30"/>
      <c r="H54" s="30"/>
      <c r="I54" s="36">
        <v>5</v>
      </c>
      <c r="J54" s="36">
        <f>C54*J9</f>
        <v>13</v>
      </c>
      <c r="K54" s="31"/>
      <c r="L54" s="36">
        <f>C54*L9</f>
        <v>6.5</v>
      </c>
      <c r="M54" s="36">
        <f>C54*M9</f>
        <v>3.9</v>
      </c>
      <c r="N54" s="37">
        <v>185</v>
      </c>
      <c r="P54" s="24"/>
    </row>
    <row r="55" spans="1:16" ht="43.5" customHeight="1" thickBot="1" x14ac:dyDescent="0.3">
      <c r="A55" s="40" t="s">
        <v>40</v>
      </c>
      <c r="B55" s="147" t="s">
        <v>50</v>
      </c>
      <c r="C55" s="42">
        <v>200</v>
      </c>
      <c r="D55" s="44">
        <f>C55*D9</f>
        <v>20</v>
      </c>
      <c r="E55" s="44">
        <f>C55*E9</f>
        <v>20</v>
      </c>
      <c r="F55" s="45"/>
      <c r="G55" s="46"/>
      <c r="H55" s="46"/>
      <c r="I55" s="44">
        <v>5</v>
      </c>
      <c r="J55" s="44">
        <f>C55*J9</f>
        <v>20</v>
      </c>
      <c r="K55" s="47"/>
      <c r="L55" s="44">
        <f>C55*L9</f>
        <v>10</v>
      </c>
      <c r="M55" s="44">
        <f>C55*M9</f>
        <v>6</v>
      </c>
      <c r="N55" s="48">
        <f t="shared" si="2"/>
        <v>281</v>
      </c>
      <c r="P55" s="24"/>
    </row>
    <row r="56" spans="1:16" ht="39.75" customHeight="1" thickBot="1" x14ac:dyDescent="0.3">
      <c r="A56" s="9"/>
      <c r="B56" s="49"/>
      <c r="C56" s="50"/>
      <c r="D56" s="51"/>
      <c r="E56" s="51"/>
      <c r="F56" s="52"/>
      <c r="G56" s="53"/>
      <c r="H56" s="53"/>
      <c r="I56" s="53"/>
      <c r="J56" s="51"/>
      <c r="K56" s="52"/>
      <c r="L56" s="51"/>
      <c r="M56" s="51"/>
      <c r="N56" s="55"/>
      <c r="P56" s="24"/>
    </row>
    <row r="57" spans="1:16" ht="42.75" customHeight="1" x14ac:dyDescent="0.25">
      <c r="A57" s="202" t="s">
        <v>2</v>
      </c>
      <c r="B57" s="205" t="s">
        <v>0</v>
      </c>
      <c r="C57" s="244" t="s">
        <v>1</v>
      </c>
      <c r="D57" s="3" t="s">
        <v>219</v>
      </c>
      <c r="E57" s="3" t="s">
        <v>220</v>
      </c>
      <c r="F57" s="3" t="s">
        <v>221</v>
      </c>
      <c r="G57" s="4" t="s">
        <v>222</v>
      </c>
      <c r="H57" s="3" t="s">
        <v>223</v>
      </c>
      <c r="I57" s="3" t="s">
        <v>224</v>
      </c>
      <c r="J57" s="3" t="s">
        <v>219</v>
      </c>
      <c r="K57" s="3" t="s">
        <v>225</v>
      </c>
      <c r="L57" s="10" t="s">
        <v>226</v>
      </c>
      <c r="M57" s="10" t="s">
        <v>308</v>
      </c>
      <c r="N57" s="208" t="s">
        <v>297</v>
      </c>
      <c r="P57" s="24"/>
    </row>
    <row r="58" spans="1:16" ht="15.75" customHeight="1" x14ac:dyDescent="0.25">
      <c r="A58" s="203"/>
      <c r="B58" s="206"/>
      <c r="C58" s="245"/>
      <c r="D58" s="7">
        <v>2</v>
      </c>
      <c r="E58" s="7">
        <v>3</v>
      </c>
      <c r="F58" s="7">
        <v>4</v>
      </c>
      <c r="G58" s="7">
        <v>5</v>
      </c>
      <c r="H58" s="7">
        <v>6</v>
      </c>
      <c r="I58" s="7">
        <v>7</v>
      </c>
      <c r="J58" s="7">
        <v>8</v>
      </c>
      <c r="K58" s="7">
        <v>9</v>
      </c>
      <c r="L58" s="11">
        <v>10</v>
      </c>
      <c r="M58" s="11">
        <v>11</v>
      </c>
      <c r="N58" s="209"/>
      <c r="P58" s="24"/>
    </row>
    <row r="59" spans="1:16" ht="36.75" customHeight="1" thickBot="1" x14ac:dyDescent="0.3">
      <c r="A59" s="204"/>
      <c r="B59" s="207"/>
      <c r="C59" s="246"/>
      <c r="D59" s="5">
        <v>0.1</v>
      </c>
      <c r="E59" s="5">
        <v>0.1</v>
      </c>
      <c r="F59" s="5">
        <v>0.1</v>
      </c>
      <c r="G59" s="6">
        <v>26</v>
      </c>
      <c r="H59" s="6">
        <v>25</v>
      </c>
      <c r="I59" s="6">
        <v>5</v>
      </c>
      <c r="J59" s="5">
        <v>0.1</v>
      </c>
      <c r="K59" s="5">
        <v>0.5</v>
      </c>
      <c r="L59" s="12">
        <v>0.05</v>
      </c>
      <c r="M59" s="12">
        <v>0.03</v>
      </c>
      <c r="N59" s="210"/>
      <c r="P59" s="24"/>
    </row>
    <row r="60" spans="1:16" ht="33.75" customHeight="1" x14ac:dyDescent="0.25">
      <c r="A60" s="25" t="s">
        <v>186</v>
      </c>
      <c r="B60" s="26" t="s">
        <v>52</v>
      </c>
      <c r="C60" s="27">
        <v>130</v>
      </c>
      <c r="D60" s="28">
        <f>C60*D9</f>
        <v>13</v>
      </c>
      <c r="E60" s="28">
        <f>C60*E9</f>
        <v>13</v>
      </c>
      <c r="F60" s="29"/>
      <c r="G60" s="30"/>
      <c r="H60" s="30"/>
      <c r="I60" s="28">
        <v>5</v>
      </c>
      <c r="J60" s="28">
        <f>C60*J9</f>
        <v>13</v>
      </c>
      <c r="K60" s="31"/>
      <c r="L60" s="65">
        <f>C60*L9</f>
        <v>6.5</v>
      </c>
      <c r="M60" s="65">
        <f>C60*M9</f>
        <v>3.9</v>
      </c>
      <c r="N60" s="32">
        <v>185</v>
      </c>
      <c r="P60" s="24"/>
    </row>
    <row r="61" spans="1:16" ht="30" customHeight="1" x14ac:dyDescent="0.25">
      <c r="A61" s="33" t="s">
        <v>213</v>
      </c>
      <c r="B61" s="34" t="s">
        <v>53</v>
      </c>
      <c r="C61" s="35">
        <v>80</v>
      </c>
      <c r="D61" s="36">
        <f>C61*D9</f>
        <v>8</v>
      </c>
      <c r="E61" s="36">
        <f>C61*E9</f>
        <v>8</v>
      </c>
      <c r="F61" s="29"/>
      <c r="G61" s="30"/>
      <c r="H61" s="30"/>
      <c r="I61" s="36">
        <v>5</v>
      </c>
      <c r="J61" s="36">
        <f>C61*J9</f>
        <v>8</v>
      </c>
      <c r="K61" s="31"/>
      <c r="L61" s="36">
        <f>C61*L9</f>
        <v>4</v>
      </c>
      <c r="M61" s="36">
        <f>C61*M9</f>
        <v>2.4</v>
      </c>
      <c r="N61" s="37">
        <f t="shared" ref="N61:N71" si="3">SUM(L61,I61:J61,C61:E61,M61)</f>
        <v>115.4</v>
      </c>
      <c r="P61" s="24"/>
    </row>
    <row r="62" spans="1:16" ht="30" customHeight="1" x14ac:dyDescent="0.25">
      <c r="A62" s="25" t="s">
        <v>213</v>
      </c>
      <c r="B62" s="26" t="s">
        <v>54</v>
      </c>
      <c r="C62" s="27">
        <v>130</v>
      </c>
      <c r="D62" s="28">
        <f>C62*D9</f>
        <v>13</v>
      </c>
      <c r="E62" s="28">
        <f>C62*E9</f>
        <v>13</v>
      </c>
      <c r="F62" s="29"/>
      <c r="G62" s="30"/>
      <c r="H62" s="30"/>
      <c r="I62" s="28">
        <v>5</v>
      </c>
      <c r="J62" s="28">
        <f>C62*J9</f>
        <v>13</v>
      </c>
      <c r="K62" s="31"/>
      <c r="L62" s="28">
        <f>C62*L9</f>
        <v>6.5</v>
      </c>
      <c r="M62" s="28">
        <f>C62*M9</f>
        <v>3.9</v>
      </c>
      <c r="N62" s="32">
        <v>185</v>
      </c>
      <c r="P62" s="24"/>
    </row>
    <row r="63" spans="1:16" ht="30" customHeight="1" x14ac:dyDescent="0.25">
      <c r="A63" s="33" t="s">
        <v>213</v>
      </c>
      <c r="B63" s="34" t="s">
        <v>229</v>
      </c>
      <c r="C63" s="35">
        <v>180</v>
      </c>
      <c r="D63" s="36">
        <f>C63*D9</f>
        <v>18</v>
      </c>
      <c r="E63" s="36">
        <f>C63*E9</f>
        <v>18</v>
      </c>
      <c r="F63" s="29"/>
      <c r="G63" s="30"/>
      <c r="H63" s="30"/>
      <c r="I63" s="36">
        <v>5</v>
      </c>
      <c r="J63" s="36">
        <f>C63*J9</f>
        <v>18</v>
      </c>
      <c r="K63" s="31"/>
      <c r="L63" s="36">
        <f>C63*L9</f>
        <v>9</v>
      </c>
      <c r="M63" s="36">
        <f>C63*M9</f>
        <v>5.3999999999999995</v>
      </c>
      <c r="N63" s="37">
        <f t="shared" si="3"/>
        <v>253.4</v>
      </c>
      <c r="P63" s="24"/>
    </row>
    <row r="64" spans="1:16" ht="30" customHeight="1" x14ac:dyDescent="0.25">
      <c r="A64" s="25" t="s">
        <v>213</v>
      </c>
      <c r="B64" s="26" t="s">
        <v>55</v>
      </c>
      <c r="C64" s="27">
        <v>220</v>
      </c>
      <c r="D64" s="28">
        <f>C64*D9</f>
        <v>22</v>
      </c>
      <c r="E64" s="28">
        <f>C64*E9</f>
        <v>22</v>
      </c>
      <c r="F64" s="29"/>
      <c r="G64" s="30"/>
      <c r="H64" s="30"/>
      <c r="I64" s="28">
        <v>5</v>
      </c>
      <c r="J64" s="28">
        <f>C64*J9</f>
        <v>22</v>
      </c>
      <c r="K64" s="31"/>
      <c r="L64" s="28">
        <f>C64*L9</f>
        <v>11</v>
      </c>
      <c r="M64" s="28">
        <f>C64*M9</f>
        <v>6.6</v>
      </c>
      <c r="N64" s="32">
        <f t="shared" si="3"/>
        <v>308.60000000000002</v>
      </c>
      <c r="P64" s="24"/>
    </row>
    <row r="65" spans="1:16" ht="30" customHeight="1" x14ac:dyDescent="0.25">
      <c r="A65" s="33" t="s">
        <v>213</v>
      </c>
      <c r="B65" s="34" t="s">
        <v>214</v>
      </c>
      <c r="C65" s="35">
        <v>280</v>
      </c>
      <c r="D65" s="36">
        <f>C65*D9</f>
        <v>28</v>
      </c>
      <c r="E65" s="36">
        <f>C65*E9</f>
        <v>28</v>
      </c>
      <c r="F65" s="29"/>
      <c r="G65" s="30"/>
      <c r="H65" s="30"/>
      <c r="I65" s="36">
        <v>5</v>
      </c>
      <c r="J65" s="36">
        <f>C65*J9</f>
        <v>28</v>
      </c>
      <c r="K65" s="31"/>
      <c r="L65" s="36">
        <f>C65*L9</f>
        <v>14</v>
      </c>
      <c r="M65" s="36">
        <f>C65*M9</f>
        <v>8.4</v>
      </c>
      <c r="N65" s="37">
        <f t="shared" si="3"/>
        <v>391.4</v>
      </c>
      <c r="P65" s="24"/>
    </row>
    <row r="66" spans="1:16" ht="30" customHeight="1" x14ac:dyDescent="0.25">
      <c r="A66" s="25" t="s">
        <v>213</v>
      </c>
      <c r="B66" s="26" t="s">
        <v>263</v>
      </c>
      <c r="C66" s="27">
        <v>320</v>
      </c>
      <c r="D66" s="28">
        <f>C66*D9</f>
        <v>32</v>
      </c>
      <c r="E66" s="28">
        <f>C66*E9</f>
        <v>32</v>
      </c>
      <c r="F66" s="29"/>
      <c r="G66" s="30"/>
      <c r="H66" s="30"/>
      <c r="I66" s="28">
        <v>5</v>
      </c>
      <c r="J66" s="28">
        <f>C66*J9</f>
        <v>32</v>
      </c>
      <c r="K66" s="31"/>
      <c r="L66" s="28">
        <f>C66*L9</f>
        <v>16</v>
      </c>
      <c r="M66" s="28">
        <f>C66*M9</f>
        <v>9.6</v>
      </c>
      <c r="N66" s="32">
        <f t="shared" si="3"/>
        <v>446.6</v>
      </c>
      <c r="P66" s="24"/>
    </row>
    <row r="67" spans="1:16" ht="30" customHeight="1" x14ac:dyDescent="0.25">
      <c r="A67" s="33" t="s">
        <v>213</v>
      </c>
      <c r="B67" s="34" t="s">
        <v>215</v>
      </c>
      <c r="C67" s="35">
        <v>400</v>
      </c>
      <c r="D67" s="36">
        <f>C67*D9</f>
        <v>40</v>
      </c>
      <c r="E67" s="36">
        <f>C67*E9</f>
        <v>40</v>
      </c>
      <c r="F67" s="29"/>
      <c r="G67" s="30"/>
      <c r="H67" s="30"/>
      <c r="I67" s="36">
        <v>5</v>
      </c>
      <c r="J67" s="36">
        <f>C67*J9</f>
        <v>40</v>
      </c>
      <c r="K67" s="31"/>
      <c r="L67" s="36">
        <f>C67*L9</f>
        <v>20</v>
      </c>
      <c r="M67" s="36">
        <f>C67*M9</f>
        <v>12</v>
      </c>
      <c r="N67" s="37">
        <f t="shared" si="3"/>
        <v>557</v>
      </c>
      <c r="P67" s="24"/>
    </row>
    <row r="68" spans="1:16" ht="30" customHeight="1" x14ac:dyDescent="0.25">
      <c r="A68" s="25" t="s">
        <v>213</v>
      </c>
      <c r="B68" s="26" t="s">
        <v>216</v>
      </c>
      <c r="C68" s="27">
        <v>450</v>
      </c>
      <c r="D68" s="28">
        <f>C68*D9</f>
        <v>45</v>
      </c>
      <c r="E68" s="28">
        <f>C68*E9</f>
        <v>45</v>
      </c>
      <c r="F68" s="29"/>
      <c r="G68" s="30"/>
      <c r="H68" s="30"/>
      <c r="I68" s="28">
        <v>5</v>
      </c>
      <c r="J68" s="28">
        <f>C68*J9</f>
        <v>45</v>
      </c>
      <c r="K68" s="31"/>
      <c r="L68" s="28">
        <f>C68*L9</f>
        <v>22.5</v>
      </c>
      <c r="M68" s="28">
        <f>C68*M9</f>
        <v>13.5</v>
      </c>
      <c r="N68" s="32">
        <f t="shared" si="3"/>
        <v>626</v>
      </c>
      <c r="P68" s="24"/>
    </row>
    <row r="69" spans="1:16" ht="30" customHeight="1" x14ac:dyDescent="0.25">
      <c r="A69" s="33" t="s">
        <v>213</v>
      </c>
      <c r="B69" s="34" t="s">
        <v>217</v>
      </c>
      <c r="C69" s="35">
        <v>550</v>
      </c>
      <c r="D69" s="36">
        <f>C69*D9</f>
        <v>55</v>
      </c>
      <c r="E69" s="36">
        <f>C69*E9</f>
        <v>55</v>
      </c>
      <c r="F69" s="29"/>
      <c r="G69" s="30"/>
      <c r="H69" s="30"/>
      <c r="I69" s="36">
        <v>5</v>
      </c>
      <c r="J69" s="36">
        <f>C69*J9</f>
        <v>55</v>
      </c>
      <c r="K69" s="31"/>
      <c r="L69" s="36">
        <f>C69*L9</f>
        <v>27.5</v>
      </c>
      <c r="M69" s="36">
        <f>C69*M9</f>
        <v>16.5</v>
      </c>
      <c r="N69" s="37">
        <f t="shared" si="3"/>
        <v>764</v>
      </c>
      <c r="P69" s="24"/>
    </row>
    <row r="70" spans="1:16" ht="30" customHeight="1" x14ac:dyDescent="0.25">
      <c r="A70" s="25" t="s">
        <v>213</v>
      </c>
      <c r="B70" s="26" t="s">
        <v>218</v>
      </c>
      <c r="C70" s="27">
        <v>650</v>
      </c>
      <c r="D70" s="28">
        <f>C70*D9</f>
        <v>65</v>
      </c>
      <c r="E70" s="28">
        <f>C70*E9</f>
        <v>65</v>
      </c>
      <c r="F70" s="29"/>
      <c r="G70" s="30"/>
      <c r="H70" s="30"/>
      <c r="I70" s="28">
        <v>5</v>
      </c>
      <c r="J70" s="28">
        <f>C70*J9</f>
        <v>65</v>
      </c>
      <c r="K70" s="31"/>
      <c r="L70" s="28">
        <f>C70*L9</f>
        <v>32.5</v>
      </c>
      <c r="M70" s="28">
        <f>C70*M9</f>
        <v>19.5</v>
      </c>
      <c r="N70" s="32">
        <f t="shared" si="3"/>
        <v>902</v>
      </c>
      <c r="P70" s="24"/>
    </row>
    <row r="71" spans="1:16" ht="120.75" customHeight="1" thickBot="1" x14ac:dyDescent="0.3">
      <c r="A71" s="56" t="s">
        <v>213</v>
      </c>
      <c r="B71" s="57" t="s">
        <v>298</v>
      </c>
      <c r="C71" s="58">
        <v>720</v>
      </c>
      <c r="D71" s="59">
        <f>C71*D9</f>
        <v>72</v>
      </c>
      <c r="E71" s="59">
        <f>C71*E9</f>
        <v>72</v>
      </c>
      <c r="F71" s="45"/>
      <c r="G71" s="46"/>
      <c r="H71" s="46"/>
      <c r="I71" s="59">
        <v>5</v>
      </c>
      <c r="J71" s="59">
        <f>C71*J9</f>
        <v>72</v>
      </c>
      <c r="K71" s="47"/>
      <c r="L71" s="59">
        <f>C71*L9</f>
        <v>36</v>
      </c>
      <c r="M71" s="59">
        <f>C71*M9</f>
        <v>21.599999999999998</v>
      </c>
      <c r="N71" s="37">
        <f t="shared" si="3"/>
        <v>998.6</v>
      </c>
      <c r="P71" s="24"/>
    </row>
    <row r="72" spans="1:16" ht="28.5" customHeight="1" thickBot="1" x14ac:dyDescent="0.3">
      <c r="A72" s="256" t="s">
        <v>301</v>
      </c>
      <c r="B72" s="257"/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8"/>
      <c r="P72" s="24"/>
    </row>
    <row r="73" spans="1:16" ht="39" customHeight="1" x14ac:dyDescent="0.25">
      <c r="A73" s="202" t="s">
        <v>2</v>
      </c>
      <c r="B73" s="205" t="s">
        <v>0</v>
      </c>
      <c r="C73" s="205" t="s">
        <v>1</v>
      </c>
      <c r="D73" s="3" t="s">
        <v>219</v>
      </c>
      <c r="E73" s="3" t="s">
        <v>220</v>
      </c>
      <c r="F73" s="3" t="s">
        <v>221</v>
      </c>
      <c r="G73" s="4" t="s">
        <v>222</v>
      </c>
      <c r="H73" s="3" t="s">
        <v>223</v>
      </c>
      <c r="I73" s="3" t="s">
        <v>224</v>
      </c>
      <c r="J73" s="3" t="s">
        <v>219</v>
      </c>
      <c r="K73" s="3" t="s">
        <v>225</v>
      </c>
      <c r="L73" s="10" t="s">
        <v>226</v>
      </c>
      <c r="M73" s="10" t="s">
        <v>308</v>
      </c>
      <c r="N73" s="208" t="s">
        <v>297</v>
      </c>
      <c r="P73" s="24"/>
    </row>
    <row r="74" spans="1:16" ht="15.75" customHeight="1" x14ac:dyDescent="0.25">
      <c r="A74" s="203"/>
      <c r="B74" s="206"/>
      <c r="C74" s="206"/>
      <c r="D74" s="7">
        <v>2</v>
      </c>
      <c r="E74" s="7">
        <v>3</v>
      </c>
      <c r="F74" s="7">
        <v>4</v>
      </c>
      <c r="G74" s="7">
        <v>5</v>
      </c>
      <c r="H74" s="7">
        <v>6</v>
      </c>
      <c r="I74" s="7">
        <v>7</v>
      </c>
      <c r="J74" s="7">
        <v>8</v>
      </c>
      <c r="K74" s="7">
        <v>9</v>
      </c>
      <c r="L74" s="11">
        <v>10</v>
      </c>
      <c r="M74" s="11">
        <v>11</v>
      </c>
      <c r="N74" s="209"/>
      <c r="P74" s="24"/>
    </row>
    <row r="75" spans="1:16" ht="15.75" customHeight="1" thickBot="1" x14ac:dyDescent="0.3">
      <c r="A75" s="204"/>
      <c r="B75" s="207"/>
      <c r="C75" s="207"/>
      <c r="D75" s="5">
        <v>0.1</v>
      </c>
      <c r="E75" s="5">
        <v>0.1</v>
      </c>
      <c r="F75" s="5">
        <v>0.1</v>
      </c>
      <c r="G75" s="6">
        <v>26</v>
      </c>
      <c r="H75" s="6">
        <v>25</v>
      </c>
      <c r="I75" s="6">
        <v>5</v>
      </c>
      <c r="J75" s="5">
        <v>0.1</v>
      </c>
      <c r="K75" s="5">
        <v>0.5</v>
      </c>
      <c r="L75" s="12">
        <v>0.05</v>
      </c>
      <c r="M75" s="12">
        <v>0.03</v>
      </c>
      <c r="N75" s="209"/>
      <c r="P75" s="24"/>
    </row>
    <row r="76" spans="1:16" ht="39.950000000000003" customHeight="1" x14ac:dyDescent="0.25">
      <c r="A76" s="33" t="s">
        <v>56</v>
      </c>
      <c r="B76" s="34" t="s">
        <v>236</v>
      </c>
      <c r="C76" s="35">
        <v>130</v>
      </c>
      <c r="D76" s="36">
        <f>C76*D9</f>
        <v>13</v>
      </c>
      <c r="E76" s="36">
        <f>C76*E9</f>
        <v>13</v>
      </c>
      <c r="F76" s="29"/>
      <c r="G76" s="30"/>
      <c r="H76" s="30"/>
      <c r="I76" s="36">
        <v>5</v>
      </c>
      <c r="J76" s="36">
        <f>C76*J9</f>
        <v>13</v>
      </c>
      <c r="K76" s="31"/>
      <c r="L76" s="19">
        <f>C76*L9</f>
        <v>6.5</v>
      </c>
      <c r="M76" s="153">
        <f>C76*M9</f>
        <v>3.9</v>
      </c>
      <c r="N76" s="23">
        <v>185</v>
      </c>
      <c r="P76" s="24"/>
    </row>
    <row r="77" spans="1:16" ht="39.950000000000003" customHeight="1" x14ac:dyDescent="0.25">
      <c r="A77" s="25" t="s">
        <v>185</v>
      </c>
      <c r="B77" s="26" t="s">
        <v>351</v>
      </c>
      <c r="C77" s="27">
        <v>260</v>
      </c>
      <c r="D77" s="28">
        <f>C77*D9</f>
        <v>26</v>
      </c>
      <c r="E77" s="28">
        <f>C77*E9</f>
        <v>26</v>
      </c>
      <c r="F77" s="29"/>
      <c r="G77" s="30"/>
      <c r="H77" s="30"/>
      <c r="I77" s="28">
        <v>5</v>
      </c>
      <c r="J77" s="28">
        <f>C77*J9</f>
        <v>26</v>
      </c>
      <c r="K77" s="31"/>
      <c r="L77" s="28">
        <f>C77*L9</f>
        <v>13</v>
      </c>
      <c r="M77" s="154">
        <f>C77*M9</f>
        <v>7.8</v>
      </c>
      <c r="N77" s="32">
        <f>SUM(L77,I77:J77,C77:E77,M77)</f>
        <v>363.8</v>
      </c>
      <c r="P77" s="24"/>
    </row>
    <row r="78" spans="1:16" ht="39.950000000000003" customHeight="1" x14ac:dyDescent="0.25">
      <c r="A78" s="33" t="s">
        <v>185</v>
      </c>
      <c r="B78" s="34" t="s">
        <v>352</v>
      </c>
      <c r="C78" s="35">
        <v>360</v>
      </c>
      <c r="D78" s="36">
        <v>36</v>
      </c>
      <c r="E78" s="36">
        <v>36</v>
      </c>
      <c r="F78" s="29"/>
      <c r="G78" s="30"/>
      <c r="H78" s="30"/>
      <c r="I78" s="36">
        <v>5</v>
      </c>
      <c r="J78" s="36">
        <v>36</v>
      </c>
      <c r="K78" s="31"/>
      <c r="L78" s="172">
        <v>18</v>
      </c>
      <c r="M78" s="192">
        <v>11</v>
      </c>
      <c r="N78" s="193">
        <v>502</v>
      </c>
      <c r="P78" s="24"/>
    </row>
    <row r="79" spans="1:16" ht="39.950000000000003" customHeight="1" x14ac:dyDescent="0.25">
      <c r="A79" s="33" t="s">
        <v>185</v>
      </c>
      <c r="B79" s="34" t="s">
        <v>353</v>
      </c>
      <c r="C79" s="35">
        <v>440</v>
      </c>
      <c r="D79" s="36">
        <v>44</v>
      </c>
      <c r="E79" s="36">
        <v>44</v>
      </c>
      <c r="F79" s="29"/>
      <c r="G79" s="30"/>
      <c r="H79" s="30"/>
      <c r="I79" s="36">
        <v>5</v>
      </c>
      <c r="J79" s="36">
        <v>44</v>
      </c>
      <c r="K79" s="31"/>
      <c r="L79" s="172">
        <v>22</v>
      </c>
      <c r="M79" s="192">
        <v>13</v>
      </c>
      <c r="N79" s="193">
        <v>612</v>
      </c>
      <c r="P79" s="24"/>
    </row>
    <row r="80" spans="1:16" ht="39.950000000000003" customHeight="1" x14ac:dyDescent="0.25">
      <c r="A80" s="33" t="s">
        <v>185</v>
      </c>
      <c r="B80" s="34" t="s">
        <v>354</v>
      </c>
      <c r="C80" s="35">
        <v>560</v>
      </c>
      <c r="D80" s="36">
        <v>56</v>
      </c>
      <c r="E80" s="36">
        <v>56</v>
      </c>
      <c r="F80" s="29"/>
      <c r="G80" s="30"/>
      <c r="H80" s="30"/>
      <c r="I80" s="36">
        <v>5</v>
      </c>
      <c r="J80" s="36">
        <v>56</v>
      </c>
      <c r="K80" s="31"/>
      <c r="L80" s="172">
        <v>28</v>
      </c>
      <c r="M80" s="192">
        <v>17</v>
      </c>
      <c r="N80" s="193">
        <v>778</v>
      </c>
      <c r="P80" s="24"/>
    </row>
    <row r="81" spans="1:16" ht="39.950000000000003" customHeight="1" x14ac:dyDescent="0.25">
      <c r="A81" s="33" t="s">
        <v>185</v>
      </c>
      <c r="B81" s="34" t="s">
        <v>355</v>
      </c>
      <c r="C81" s="35">
        <v>640</v>
      </c>
      <c r="D81" s="36">
        <v>64</v>
      </c>
      <c r="E81" s="36">
        <v>64</v>
      </c>
      <c r="F81" s="29"/>
      <c r="G81" s="30"/>
      <c r="H81" s="30"/>
      <c r="I81" s="36">
        <v>5</v>
      </c>
      <c r="J81" s="36">
        <v>64</v>
      </c>
      <c r="K81" s="31"/>
      <c r="L81" s="172">
        <v>32</v>
      </c>
      <c r="M81" s="192">
        <v>20</v>
      </c>
      <c r="N81" s="193">
        <v>889</v>
      </c>
      <c r="P81" s="24"/>
    </row>
    <row r="82" spans="1:16" ht="39.950000000000003" customHeight="1" x14ac:dyDescent="0.25">
      <c r="A82" s="33" t="s">
        <v>185</v>
      </c>
      <c r="B82" s="34" t="s">
        <v>356</v>
      </c>
      <c r="C82" s="35">
        <v>800</v>
      </c>
      <c r="D82" s="36">
        <v>80</v>
      </c>
      <c r="E82" s="36">
        <v>80</v>
      </c>
      <c r="F82" s="29"/>
      <c r="G82" s="30"/>
      <c r="H82" s="30"/>
      <c r="I82" s="36">
        <v>5</v>
      </c>
      <c r="J82" s="36">
        <v>80</v>
      </c>
      <c r="K82" s="31"/>
      <c r="L82" s="172">
        <v>40</v>
      </c>
      <c r="M82" s="192">
        <v>24</v>
      </c>
      <c r="N82" s="193">
        <v>1109</v>
      </c>
      <c r="P82" s="24"/>
    </row>
    <row r="83" spans="1:16" ht="39.950000000000003" customHeight="1" x14ac:dyDescent="0.25">
      <c r="A83" s="33" t="s">
        <v>185</v>
      </c>
      <c r="B83" s="34" t="s">
        <v>357</v>
      </c>
      <c r="C83" s="35">
        <v>900</v>
      </c>
      <c r="D83" s="36">
        <v>90</v>
      </c>
      <c r="E83" s="36">
        <v>90</v>
      </c>
      <c r="F83" s="29"/>
      <c r="G83" s="30"/>
      <c r="H83" s="30"/>
      <c r="I83" s="36">
        <v>5</v>
      </c>
      <c r="J83" s="36">
        <v>90</v>
      </c>
      <c r="K83" s="31"/>
      <c r="L83" s="172">
        <v>45</v>
      </c>
      <c r="M83" s="192">
        <v>27</v>
      </c>
      <c r="N83" s="193">
        <v>1247</v>
      </c>
      <c r="P83" s="24"/>
    </row>
    <row r="84" spans="1:16" ht="39.950000000000003" customHeight="1" x14ac:dyDescent="0.25">
      <c r="A84" s="33" t="s">
        <v>185</v>
      </c>
      <c r="B84" s="34" t="s">
        <v>358</v>
      </c>
      <c r="C84" s="35">
        <v>1100</v>
      </c>
      <c r="D84" s="36">
        <v>110</v>
      </c>
      <c r="E84" s="36">
        <v>110</v>
      </c>
      <c r="F84" s="29"/>
      <c r="G84" s="30"/>
      <c r="H84" s="30"/>
      <c r="I84" s="36">
        <v>5</v>
      </c>
      <c r="J84" s="36">
        <v>110</v>
      </c>
      <c r="K84" s="31"/>
      <c r="L84" s="172">
        <v>55</v>
      </c>
      <c r="M84" s="192">
        <v>33</v>
      </c>
      <c r="N84" s="193">
        <v>1523</v>
      </c>
      <c r="P84" s="24"/>
    </row>
    <row r="85" spans="1:16" ht="39.950000000000003" customHeight="1" x14ac:dyDescent="0.25">
      <c r="A85" s="33" t="s">
        <v>185</v>
      </c>
      <c r="B85" s="34" t="s">
        <v>359</v>
      </c>
      <c r="C85" s="197">
        <v>1300</v>
      </c>
      <c r="D85" s="198">
        <v>130</v>
      </c>
      <c r="E85" s="198">
        <v>130</v>
      </c>
      <c r="F85" s="199"/>
      <c r="G85" s="200"/>
      <c r="H85" s="200"/>
      <c r="I85" s="198">
        <v>5</v>
      </c>
      <c r="J85" s="198">
        <v>130</v>
      </c>
      <c r="K85" s="199"/>
      <c r="L85" s="198">
        <v>65</v>
      </c>
      <c r="M85" s="198">
        <v>39</v>
      </c>
      <c r="N85" s="201">
        <v>1799</v>
      </c>
      <c r="P85" s="24"/>
    </row>
    <row r="86" spans="1:16" ht="39.950000000000003" customHeight="1" x14ac:dyDescent="0.25">
      <c r="A86" s="25" t="s">
        <v>185</v>
      </c>
      <c r="B86" s="26" t="s">
        <v>360</v>
      </c>
      <c r="C86" s="197">
        <v>1440</v>
      </c>
      <c r="D86" s="198">
        <v>144</v>
      </c>
      <c r="E86" s="198">
        <v>144</v>
      </c>
      <c r="F86" s="199"/>
      <c r="G86" s="200"/>
      <c r="H86" s="200"/>
      <c r="I86" s="198">
        <v>5</v>
      </c>
      <c r="J86" s="198">
        <v>144</v>
      </c>
      <c r="K86" s="199"/>
      <c r="L86" s="198">
        <v>122</v>
      </c>
      <c r="M86" s="198">
        <v>43</v>
      </c>
      <c r="N86" s="201">
        <v>2042</v>
      </c>
      <c r="P86" s="24"/>
    </row>
    <row r="87" spans="1:16" ht="36" customHeight="1" x14ac:dyDescent="0.25">
      <c r="A87" s="171" t="s">
        <v>309</v>
      </c>
      <c r="B87" s="34" t="s">
        <v>235</v>
      </c>
      <c r="C87" s="35">
        <v>120</v>
      </c>
      <c r="D87" s="36">
        <f>C87*D9</f>
        <v>12</v>
      </c>
      <c r="E87" s="36">
        <f>C87*E9</f>
        <v>12</v>
      </c>
      <c r="F87" s="29"/>
      <c r="G87" s="30"/>
      <c r="H87" s="30"/>
      <c r="I87" s="36">
        <v>5</v>
      </c>
      <c r="J87" s="36">
        <f>C87*J9</f>
        <v>12</v>
      </c>
      <c r="K87" s="31"/>
      <c r="L87" s="36">
        <f>C87*L9</f>
        <v>6</v>
      </c>
      <c r="M87" s="155">
        <f>C87*M9</f>
        <v>3.5999999999999996</v>
      </c>
      <c r="N87" s="37">
        <f t="shared" ref="N87:N88" si="4">SUM(L87,I87:J87,C87:E87,M87)</f>
        <v>170.6</v>
      </c>
      <c r="P87" s="24"/>
    </row>
    <row r="88" spans="1:16" ht="36" customHeight="1" x14ac:dyDescent="0.25">
      <c r="A88" s="25" t="s">
        <v>57</v>
      </c>
      <c r="B88" s="26" t="s">
        <v>237</v>
      </c>
      <c r="C88" s="27">
        <v>120</v>
      </c>
      <c r="D88" s="169">
        <f>C88*D9</f>
        <v>12</v>
      </c>
      <c r="E88" s="169">
        <f>C88*E9</f>
        <v>12</v>
      </c>
      <c r="F88" s="163"/>
      <c r="G88" s="164"/>
      <c r="H88" s="164"/>
      <c r="I88" s="169">
        <v>5</v>
      </c>
      <c r="J88" s="169">
        <f>C88*J9</f>
        <v>12</v>
      </c>
      <c r="K88" s="165"/>
      <c r="L88" s="169">
        <f>C88*L9</f>
        <v>6</v>
      </c>
      <c r="M88" s="170">
        <f>C88*M9</f>
        <v>3.5999999999999996</v>
      </c>
      <c r="N88" s="32">
        <f t="shared" si="4"/>
        <v>170.6</v>
      </c>
      <c r="P88" s="24"/>
    </row>
    <row r="89" spans="1:16" ht="24" customHeight="1" x14ac:dyDescent="0.25">
      <c r="A89" s="33" t="s">
        <v>303</v>
      </c>
      <c r="B89" s="149" t="s">
        <v>304</v>
      </c>
      <c r="C89" s="161">
        <v>50</v>
      </c>
      <c r="D89" s="73"/>
      <c r="E89" s="74"/>
      <c r="F89" s="74"/>
      <c r="G89" s="30"/>
      <c r="H89" s="30"/>
      <c r="I89" s="30"/>
      <c r="J89" s="74"/>
      <c r="K89" s="74"/>
      <c r="L89" s="74"/>
      <c r="M89" s="74"/>
      <c r="N89" s="37">
        <v>50</v>
      </c>
      <c r="P89" s="24"/>
    </row>
    <row r="90" spans="1:16" ht="24" customHeight="1" x14ac:dyDescent="0.25">
      <c r="A90" s="25" t="s">
        <v>303</v>
      </c>
      <c r="B90" s="150" t="s">
        <v>305</v>
      </c>
      <c r="C90" s="162">
        <v>100</v>
      </c>
      <c r="D90" s="76"/>
      <c r="E90" s="77"/>
      <c r="F90" s="77"/>
      <c r="G90" s="78"/>
      <c r="H90" s="78"/>
      <c r="I90" s="78"/>
      <c r="J90" s="77"/>
      <c r="K90" s="77"/>
      <c r="L90" s="77"/>
      <c r="M90" s="77"/>
      <c r="N90" s="32">
        <f t="shared" ref="N90:N91" si="5">SUM(C90)</f>
        <v>100</v>
      </c>
      <c r="P90" s="24"/>
    </row>
    <row r="91" spans="1:16" ht="22.5" customHeight="1" x14ac:dyDescent="0.25">
      <c r="A91" s="33" t="s">
        <v>303</v>
      </c>
      <c r="B91" s="149" t="s">
        <v>306</v>
      </c>
      <c r="C91" s="161">
        <v>150</v>
      </c>
      <c r="D91" s="73"/>
      <c r="E91" s="74"/>
      <c r="F91" s="74"/>
      <c r="G91" s="30"/>
      <c r="H91" s="30"/>
      <c r="I91" s="30"/>
      <c r="J91" s="74"/>
      <c r="K91" s="74"/>
      <c r="L91" s="74"/>
      <c r="M91" s="74"/>
      <c r="N91" s="37">
        <f t="shared" si="5"/>
        <v>150</v>
      </c>
      <c r="P91" s="24"/>
    </row>
    <row r="92" spans="1:16" ht="20.25" customHeight="1" x14ac:dyDescent="0.25">
      <c r="A92" s="25" t="s">
        <v>58</v>
      </c>
      <c r="B92" s="26" t="s">
        <v>59</v>
      </c>
      <c r="C92" s="27">
        <v>140</v>
      </c>
      <c r="D92" s="38">
        <f>C92*D9</f>
        <v>14</v>
      </c>
      <c r="E92" s="38">
        <f>C92*E9</f>
        <v>14</v>
      </c>
      <c r="F92" s="70"/>
      <c r="G92" s="71"/>
      <c r="H92" s="71"/>
      <c r="I92" s="38">
        <v>5</v>
      </c>
      <c r="J92" s="38">
        <f>C92*J9</f>
        <v>14</v>
      </c>
      <c r="K92" s="39"/>
      <c r="L92" s="38">
        <f>C92*L9</f>
        <v>7</v>
      </c>
      <c r="M92" s="166">
        <f>C92*M9</f>
        <v>4.2</v>
      </c>
      <c r="N92" s="32">
        <f>SUM(L92,I92:J92,C92:E92,M92)</f>
        <v>198.2</v>
      </c>
      <c r="P92" s="24"/>
    </row>
    <row r="93" spans="1:16" ht="48.75" customHeight="1" x14ac:dyDescent="0.25">
      <c r="A93" s="33" t="s">
        <v>60</v>
      </c>
      <c r="B93" s="34" t="s">
        <v>238</v>
      </c>
      <c r="C93" s="35">
        <v>130</v>
      </c>
      <c r="D93" s="36">
        <f>C93*D9</f>
        <v>13</v>
      </c>
      <c r="E93" s="36">
        <f>C93*E9</f>
        <v>13</v>
      </c>
      <c r="F93" s="29"/>
      <c r="G93" s="30"/>
      <c r="H93" s="30"/>
      <c r="I93" s="36">
        <v>5</v>
      </c>
      <c r="J93" s="36">
        <f>C93*J9</f>
        <v>13</v>
      </c>
      <c r="K93" s="31"/>
      <c r="L93" s="36">
        <f>C93*L9</f>
        <v>6.5</v>
      </c>
      <c r="M93" s="155">
        <f>C93*M9</f>
        <v>3.9</v>
      </c>
      <c r="N93" s="37">
        <v>185</v>
      </c>
      <c r="P93" s="24"/>
    </row>
    <row r="94" spans="1:16" ht="19.5" customHeight="1" x14ac:dyDescent="0.25">
      <c r="A94" s="25" t="s">
        <v>61</v>
      </c>
      <c r="B94" s="26" t="s">
        <v>239</v>
      </c>
      <c r="C94" s="27">
        <v>500</v>
      </c>
      <c r="D94" s="28">
        <f>C94*D9</f>
        <v>50</v>
      </c>
      <c r="E94" s="28">
        <f>C94*E9</f>
        <v>50</v>
      </c>
      <c r="F94" s="29"/>
      <c r="G94" s="30"/>
      <c r="H94" s="30"/>
      <c r="I94" s="28">
        <v>5</v>
      </c>
      <c r="J94" s="28">
        <f>C94*J9</f>
        <v>50</v>
      </c>
      <c r="K94" s="31"/>
      <c r="L94" s="28">
        <f>C94*L9</f>
        <v>25</v>
      </c>
      <c r="M94" s="154">
        <f>C94*M9</f>
        <v>15</v>
      </c>
      <c r="N94" s="32">
        <f t="shared" ref="N94:N99" si="6">SUM(L94,I94:J94,C94:E94,M94)</f>
        <v>695</v>
      </c>
      <c r="P94" s="24"/>
    </row>
    <row r="95" spans="1:16" ht="32.25" customHeight="1" x14ac:dyDescent="0.25">
      <c r="A95" s="33" t="s">
        <v>62</v>
      </c>
      <c r="B95" s="34" t="s">
        <v>240</v>
      </c>
      <c r="C95" s="35">
        <v>150</v>
      </c>
      <c r="D95" s="36">
        <f>C95*D9</f>
        <v>15</v>
      </c>
      <c r="E95" s="36">
        <f>C95*E9</f>
        <v>15</v>
      </c>
      <c r="F95" s="29"/>
      <c r="G95" s="30"/>
      <c r="H95" s="30"/>
      <c r="I95" s="36">
        <v>5</v>
      </c>
      <c r="J95" s="36">
        <f>C95*J9</f>
        <v>15</v>
      </c>
      <c r="K95" s="31"/>
      <c r="L95" s="36">
        <f>C95*L9</f>
        <v>7.5</v>
      </c>
      <c r="M95" s="155">
        <f>C95*M9</f>
        <v>4.5</v>
      </c>
      <c r="N95" s="37">
        <f t="shared" si="6"/>
        <v>212</v>
      </c>
      <c r="P95" s="24"/>
    </row>
    <row r="96" spans="1:16" ht="33" customHeight="1" x14ac:dyDescent="0.25">
      <c r="A96" s="25" t="s">
        <v>63</v>
      </c>
      <c r="B96" s="26" t="s">
        <v>241</v>
      </c>
      <c r="C96" s="27">
        <v>130</v>
      </c>
      <c r="D96" s="28">
        <f>C96*D9</f>
        <v>13</v>
      </c>
      <c r="E96" s="28">
        <f>C96*E9</f>
        <v>13</v>
      </c>
      <c r="F96" s="29"/>
      <c r="G96" s="30"/>
      <c r="H96" s="30"/>
      <c r="I96" s="28">
        <v>5</v>
      </c>
      <c r="J96" s="28">
        <f>C96*J9</f>
        <v>13</v>
      </c>
      <c r="K96" s="31"/>
      <c r="L96" s="28">
        <f>C96*L9</f>
        <v>6.5</v>
      </c>
      <c r="M96" s="154">
        <f>C96*M9</f>
        <v>3.9</v>
      </c>
      <c r="N96" s="32">
        <v>185</v>
      </c>
      <c r="P96" s="24"/>
    </row>
    <row r="97" spans="1:16" ht="43.5" customHeight="1" x14ac:dyDescent="0.25">
      <c r="A97" s="33" t="s">
        <v>64</v>
      </c>
      <c r="B97" s="149" t="s">
        <v>242</v>
      </c>
      <c r="C97" s="35">
        <v>500</v>
      </c>
      <c r="D97" s="36">
        <f>C97*D9</f>
        <v>50</v>
      </c>
      <c r="E97" s="36">
        <f>C97*E9</f>
        <v>50</v>
      </c>
      <c r="F97" s="29"/>
      <c r="G97" s="30"/>
      <c r="H97" s="30"/>
      <c r="I97" s="36">
        <v>5</v>
      </c>
      <c r="J97" s="36">
        <f>C97*J9</f>
        <v>50</v>
      </c>
      <c r="K97" s="31"/>
      <c r="L97" s="36">
        <f>C97*L9</f>
        <v>25</v>
      </c>
      <c r="M97" s="155">
        <f>C97*M9</f>
        <v>15</v>
      </c>
      <c r="N97" s="37">
        <f t="shared" si="6"/>
        <v>695</v>
      </c>
      <c r="P97" s="24"/>
    </row>
    <row r="98" spans="1:16" ht="35.25" customHeight="1" x14ac:dyDescent="0.25">
      <c r="A98" s="25" t="s">
        <v>65</v>
      </c>
      <c r="B98" s="26" t="s">
        <v>314</v>
      </c>
      <c r="C98" s="27">
        <v>300</v>
      </c>
      <c r="D98" s="28">
        <f>C98*D9</f>
        <v>30</v>
      </c>
      <c r="E98" s="28">
        <f>C98*E9</f>
        <v>30</v>
      </c>
      <c r="F98" s="29"/>
      <c r="G98" s="30"/>
      <c r="H98" s="30"/>
      <c r="I98" s="28">
        <v>5</v>
      </c>
      <c r="J98" s="28">
        <f>C98*J9</f>
        <v>30</v>
      </c>
      <c r="K98" s="31"/>
      <c r="L98" s="28">
        <f>C98*L9</f>
        <v>15</v>
      </c>
      <c r="M98" s="154">
        <f>C98*M9</f>
        <v>9</v>
      </c>
      <c r="N98" s="32">
        <f t="shared" si="6"/>
        <v>419</v>
      </c>
      <c r="P98" s="24"/>
    </row>
    <row r="99" spans="1:16" ht="35.25" customHeight="1" thickBot="1" x14ac:dyDescent="0.3">
      <c r="A99" s="56" t="s">
        <v>66</v>
      </c>
      <c r="B99" s="57" t="s">
        <v>243</v>
      </c>
      <c r="C99" s="58">
        <v>300</v>
      </c>
      <c r="D99" s="59">
        <f>C99*D9</f>
        <v>30</v>
      </c>
      <c r="E99" s="59">
        <f>C99*E9</f>
        <v>30</v>
      </c>
      <c r="F99" s="45"/>
      <c r="G99" s="46"/>
      <c r="H99" s="46"/>
      <c r="I99" s="59">
        <v>5</v>
      </c>
      <c r="J99" s="59">
        <f>C99*J9</f>
        <v>30</v>
      </c>
      <c r="K99" s="47"/>
      <c r="L99" s="59">
        <f>C99*L9</f>
        <v>15</v>
      </c>
      <c r="M99" s="167">
        <f>C99*M9</f>
        <v>9</v>
      </c>
      <c r="N99" s="60">
        <f t="shared" si="6"/>
        <v>419</v>
      </c>
      <c r="P99" s="24"/>
    </row>
    <row r="100" spans="1:16" ht="38.25" customHeight="1" thickBot="1" x14ac:dyDescent="0.3">
      <c r="A100" s="9"/>
      <c r="B100" s="49"/>
      <c r="C100" s="50"/>
      <c r="D100" s="51"/>
      <c r="E100" s="51"/>
      <c r="F100" s="51"/>
      <c r="G100" s="53"/>
      <c r="H100" s="53"/>
      <c r="I100" s="53"/>
      <c r="J100" s="51"/>
      <c r="K100" s="51"/>
      <c r="L100" s="51"/>
      <c r="M100" s="51"/>
      <c r="N100" s="61"/>
      <c r="P100" s="24"/>
    </row>
    <row r="101" spans="1:16" ht="39" customHeight="1" x14ac:dyDescent="0.25">
      <c r="A101" s="202" t="s">
        <v>2</v>
      </c>
      <c r="B101" s="205" t="s">
        <v>0</v>
      </c>
      <c r="C101" s="205" t="s">
        <v>1</v>
      </c>
      <c r="D101" s="3" t="s">
        <v>219</v>
      </c>
      <c r="E101" s="3" t="s">
        <v>220</v>
      </c>
      <c r="F101" s="3" t="s">
        <v>221</v>
      </c>
      <c r="G101" s="4" t="s">
        <v>222</v>
      </c>
      <c r="H101" s="3" t="s">
        <v>223</v>
      </c>
      <c r="I101" s="3" t="s">
        <v>224</v>
      </c>
      <c r="J101" s="3" t="s">
        <v>219</v>
      </c>
      <c r="K101" s="3" t="s">
        <v>225</v>
      </c>
      <c r="L101" s="10" t="s">
        <v>226</v>
      </c>
      <c r="M101" s="10" t="s">
        <v>308</v>
      </c>
      <c r="N101" s="208" t="s">
        <v>297</v>
      </c>
      <c r="P101" s="24"/>
    </row>
    <row r="102" spans="1:16" ht="15.75" customHeight="1" x14ac:dyDescent="0.25">
      <c r="A102" s="203"/>
      <c r="B102" s="206"/>
      <c r="C102" s="206"/>
      <c r="D102" s="7">
        <v>2</v>
      </c>
      <c r="E102" s="7">
        <v>3</v>
      </c>
      <c r="F102" s="7">
        <v>4</v>
      </c>
      <c r="G102" s="7">
        <v>5</v>
      </c>
      <c r="H102" s="7">
        <v>6</v>
      </c>
      <c r="I102" s="7">
        <v>7</v>
      </c>
      <c r="J102" s="7">
        <v>8</v>
      </c>
      <c r="K102" s="7">
        <v>9</v>
      </c>
      <c r="L102" s="11">
        <v>10</v>
      </c>
      <c r="M102" s="11">
        <v>11</v>
      </c>
      <c r="N102" s="209"/>
      <c r="P102" s="24"/>
    </row>
    <row r="103" spans="1:16" ht="15.75" customHeight="1" thickBot="1" x14ac:dyDescent="0.3">
      <c r="A103" s="204"/>
      <c r="B103" s="207"/>
      <c r="C103" s="207"/>
      <c r="D103" s="5">
        <v>0.1</v>
      </c>
      <c r="E103" s="5">
        <v>0.1</v>
      </c>
      <c r="F103" s="5">
        <v>0.1</v>
      </c>
      <c r="G103" s="6">
        <v>26</v>
      </c>
      <c r="H103" s="6">
        <v>25</v>
      </c>
      <c r="I103" s="6">
        <v>5</v>
      </c>
      <c r="J103" s="5">
        <v>0.1</v>
      </c>
      <c r="K103" s="5">
        <v>0.5</v>
      </c>
      <c r="L103" s="12">
        <v>0.05</v>
      </c>
      <c r="M103" s="12">
        <v>0.03</v>
      </c>
      <c r="N103" s="209"/>
      <c r="P103" s="24"/>
    </row>
    <row r="104" spans="1:16" ht="39.950000000000003" customHeight="1" x14ac:dyDescent="0.25">
      <c r="A104" s="62" t="s">
        <v>67</v>
      </c>
      <c r="B104" s="63" t="s">
        <v>245</v>
      </c>
      <c r="C104" s="64">
        <v>100</v>
      </c>
      <c r="D104" s="65">
        <f>C104*D9</f>
        <v>10</v>
      </c>
      <c r="E104" s="65">
        <f>C104*E9</f>
        <v>10</v>
      </c>
      <c r="F104" s="20"/>
      <c r="G104" s="21"/>
      <c r="H104" s="21"/>
      <c r="I104" s="65">
        <v>5</v>
      </c>
      <c r="J104" s="65">
        <f>C104*J9</f>
        <v>10</v>
      </c>
      <c r="K104" s="22"/>
      <c r="L104" s="65">
        <f>C104*L9</f>
        <v>5</v>
      </c>
      <c r="M104" s="168">
        <f>C104*M9</f>
        <v>3</v>
      </c>
      <c r="N104" s="66">
        <f>SUM(L104,I104:J104,C104:E104,M104)</f>
        <v>143</v>
      </c>
      <c r="P104" s="24"/>
    </row>
    <row r="105" spans="1:16" ht="51" customHeight="1" x14ac:dyDescent="0.25">
      <c r="A105" s="33" t="s">
        <v>187</v>
      </c>
      <c r="B105" s="34" t="s">
        <v>244</v>
      </c>
      <c r="C105" s="35">
        <v>130</v>
      </c>
      <c r="D105" s="36">
        <f>C105*D9</f>
        <v>13</v>
      </c>
      <c r="E105" s="36">
        <f>C105*E9</f>
        <v>13</v>
      </c>
      <c r="F105" s="29"/>
      <c r="G105" s="30"/>
      <c r="H105" s="30"/>
      <c r="I105" s="36">
        <v>5</v>
      </c>
      <c r="J105" s="36">
        <f>C105*J9</f>
        <v>13</v>
      </c>
      <c r="K105" s="31"/>
      <c r="L105" s="36">
        <f>C105*L9</f>
        <v>6.5</v>
      </c>
      <c r="M105" s="155">
        <f>C105*M9</f>
        <v>3.9</v>
      </c>
      <c r="N105" s="37">
        <v>185</v>
      </c>
      <c r="P105" s="24"/>
    </row>
    <row r="106" spans="1:16" ht="50.1" customHeight="1" x14ac:dyDescent="0.25">
      <c r="A106" s="67" t="s">
        <v>188</v>
      </c>
      <c r="B106" s="68" t="s">
        <v>246</v>
      </c>
      <c r="C106" s="69">
        <v>130</v>
      </c>
      <c r="D106" s="38">
        <f>C106*D9</f>
        <v>13</v>
      </c>
      <c r="E106" s="38">
        <f>C106*E9</f>
        <v>13</v>
      </c>
      <c r="F106" s="70"/>
      <c r="G106" s="71"/>
      <c r="H106" s="71"/>
      <c r="I106" s="38">
        <v>5</v>
      </c>
      <c r="J106" s="38">
        <f>C106*J9</f>
        <v>13</v>
      </c>
      <c r="K106" s="39"/>
      <c r="L106" s="38">
        <f>C106*L9</f>
        <v>6.5</v>
      </c>
      <c r="M106" s="166">
        <f>C106*M9</f>
        <v>3.9</v>
      </c>
      <c r="N106" s="32">
        <v>185</v>
      </c>
      <c r="P106" s="24"/>
    </row>
    <row r="107" spans="1:16" ht="48.75" customHeight="1" x14ac:dyDescent="0.25">
      <c r="A107" s="33" t="s">
        <v>68</v>
      </c>
      <c r="B107" s="34" t="s">
        <v>247</v>
      </c>
      <c r="C107" s="35">
        <v>130</v>
      </c>
      <c r="D107" s="36">
        <f>C107*D9</f>
        <v>13</v>
      </c>
      <c r="E107" s="36">
        <f>C107*E9</f>
        <v>13</v>
      </c>
      <c r="F107" s="29"/>
      <c r="G107" s="30"/>
      <c r="H107" s="30"/>
      <c r="I107" s="36">
        <v>5</v>
      </c>
      <c r="J107" s="36">
        <f>C107*J9</f>
        <v>13</v>
      </c>
      <c r="K107" s="31"/>
      <c r="L107" s="36">
        <f>C107*L9</f>
        <v>6.5</v>
      </c>
      <c r="M107" s="155">
        <f>C107*M9</f>
        <v>3.9</v>
      </c>
      <c r="N107" s="37">
        <v>185</v>
      </c>
      <c r="P107" s="24"/>
    </row>
    <row r="108" spans="1:16" ht="39.950000000000003" customHeight="1" x14ac:dyDescent="0.25">
      <c r="A108" s="25" t="s">
        <v>69</v>
      </c>
      <c r="B108" s="26" t="s">
        <v>70</v>
      </c>
      <c r="C108" s="27">
        <v>300</v>
      </c>
      <c r="D108" s="28">
        <f>C108*D9</f>
        <v>30</v>
      </c>
      <c r="E108" s="28">
        <f>C108*E9</f>
        <v>30</v>
      </c>
      <c r="F108" s="29"/>
      <c r="G108" s="30"/>
      <c r="H108" s="30"/>
      <c r="I108" s="28">
        <v>5</v>
      </c>
      <c r="J108" s="28">
        <f>C108*J9</f>
        <v>30</v>
      </c>
      <c r="K108" s="31"/>
      <c r="L108" s="28">
        <f>C108*L9</f>
        <v>15</v>
      </c>
      <c r="M108" s="154">
        <f>C108*M9</f>
        <v>9</v>
      </c>
      <c r="N108" s="32">
        <f t="shared" ref="N108:N110" si="7">SUM(L108,I108:J108,C108:E108,M108)</f>
        <v>419</v>
      </c>
      <c r="P108" s="24"/>
    </row>
    <row r="109" spans="1:16" ht="65.25" customHeight="1" x14ac:dyDescent="0.25">
      <c r="A109" s="33" t="s">
        <v>71</v>
      </c>
      <c r="B109" s="34" t="s">
        <v>72</v>
      </c>
      <c r="C109" s="35">
        <v>500</v>
      </c>
      <c r="D109" s="36">
        <f>C109*D9</f>
        <v>50</v>
      </c>
      <c r="E109" s="36">
        <f>C109*E9</f>
        <v>50</v>
      </c>
      <c r="F109" s="29"/>
      <c r="G109" s="30"/>
      <c r="H109" s="30"/>
      <c r="I109" s="36">
        <v>5</v>
      </c>
      <c r="J109" s="36">
        <f>C109*J9</f>
        <v>50</v>
      </c>
      <c r="K109" s="31"/>
      <c r="L109" s="36">
        <f>C109*L9</f>
        <v>25</v>
      </c>
      <c r="M109" s="155">
        <f>C109*M9</f>
        <v>15</v>
      </c>
      <c r="N109" s="37">
        <f t="shared" si="7"/>
        <v>695</v>
      </c>
      <c r="P109" s="24"/>
    </row>
    <row r="110" spans="1:16" ht="36" customHeight="1" x14ac:dyDescent="0.25">
      <c r="A110" s="25" t="s">
        <v>73</v>
      </c>
      <c r="B110" s="26" t="s">
        <v>249</v>
      </c>
      <c r="C110" s="27">
        <v>300</v>
      </c>
      <c r="D110" s="28">
        <f>C110*D9</f>
        <v>30</v>
      </c>
      <c r="E110" s="28">
        <f>C110*E9</f>
        <v>30</v>
      </c>
      <c r="F110" s="29"/>
      <c r="G110" s="30"/>
      <c r="H110" s="30"/>
      <c r="I110" s="28">
        <v>5</v>
      </c>
      <c r="J110" s="28">
        <f>C110*J9</f>
        <v>30</v>
      </c>
      <c r="K110" s="31"/>
      <c r="L110" s="28">
        <f>C110*L9</f>
        <v>15</v>
      </c>
      <c r="M110" s="154">
        <f>C110*M9</f>
        <v>9</v>
      </c>
      <c r="N110" s="32">
        <f t="shared" si="7"/>
        <v>419</v>
      </c>
      <c r="P110" s="24"/>
    </row>
    <row r="111" spans="1:16" ht="39.75" customHeight="1" x14ac:dyDescent="0.25">
      <c r="A111" s="33" t="s">
        <v>74</v>
      </c>
      <c r="B111" s="34" t="s">
        <v>248</v>
      </c>
      <c r="C111" s="35">
        <v>130</v>
      </c>
      <c r="D111" s="36">
        <f>C111*D9</f>
        <v>13</v>
      </c>
      <c r="E111" s="36">
        <f>C111*E9</f>
        <v>13</v>
      </c>
      <c r="F111" s="29"/>
      <c r="G111" s="30"/>
      <c r="H111" s="30"/>
      <c r="I111" s="36">
        <v>5</v>
      </c>
      <c r="J111" s="36">
        <f>C111*J9</f>
        <v>13</v>
      </c>
      <c r="K111" s="31"/>
      <c r="L111" s="36">
        <f>C111*L9</f>
        <v>6.5</v>
      </c>
      <c r="M111" s="155">
        <f>C111*M9</f>
        <v>3.9</v>
      </c>
      <c r="N111" s="37">
        <v>185</v>
      </c>
      <c r="P111" s="24"/>
    </row>
    <row r="112" spans="1:16" ht="32.25" customHeight="1" x14ac:dyDescent="0.25">
      <c r="A112" s="25" t="s">
        <v>75</v>
      </c>
      <c r="B112" s="26" t="s">
        <v>250</v>
      </c>
      <c r="C112" s="27">
        <v>130</v>
      </c>
      <c r="D112" s="28">
        <f>C112*D9</f>
        <v>13</v>
      </c>
      <c r="E112" s="28">
        <f>C112*E9</f>
        <v>13</v>
      </c>
      <c r="F112" s="29"/>
      <c r="G112" s="30"/>
      <c r="H112" s="30"/>
      <c r="I112" s="28">
        <v>5</v>
      </c>
      <c r="J112" s="28">
        <f>C112*J9</f>
        <v>13</v>
      </c>
      <c r="K112" s="31"/>
      <c r="L112" s="28">
        <f>C112*L9</f>
        <v>6.5</v>
      </c>
      <c r="M112" s="154">
        <f>C112*M9</f>
        <v>3.9</v>
      </c>
      <c r="N112" s="32">
        <v>185</v>
      </c>
      <c r="P112" s="24"/>
    </row>
    <row r="113" spans="1:16" ht="34.5" customHeight="1" thickBot="1" x14ac:dyDescent="0.3">
      <c r="A113" s="56" t="s">
        <v>76</v>
      </c>
      <c r="B113" s="57" t="s">
        <v>251</v>
      </c>
      <c r="C113" s="58">
        <v>130</v>
      </c>
      <c r="D113" s="59">
        <f>C113*D9</f>
        <v>13</v>
      </c>
      <c r="E113" s="59">
        <f>C113*E9</f>
        <v>13</v>
      </c>
      <c r="F113" s="45"/>
      <c r="G113" s="46"/>
      <c r="H113" s="46"/>
      <c r="I113" s="59">
        <v>5</v>
      </c>
      <c r="J113" s="59">
        <f>C113*J9</f>
        <v>13</v>
      </c>
      <c r="K113" s="47"/>
      <c r="L113" s="59">
        <f>C113*L9</f>
        <v>6.5</v>
      </c>
      <c r="M113" s="167">
        <f>C113*M9</f>
        <v>3.9</v>
      </c>
      <c r="N113" s="60">
        <v>185</v>
      </c>
      <c r="P113" s="24"/>
    </row>
    <row r="114" spans="1:16" ht="36.75" customHeight="1" thickBot="1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P114" s="24"/>
    </row>
    <row r="115" spans="1:16" ht="38.25" customHeight="1" x14ac:dyDescent="0.25">
      <c r="A115" s="202" t="s">
        <v>2</v>
      </c>
      <c r="B115" s="205" t="s">
        <v>0</v>
      </c>
      <c r="C115" s="205" t="s">
        <v>1</v>
      </c>
      <c r="D115" s="3" t="s">
        <v>219</v>
      </c>
      <c r="E115" s="3" t="s">
        <v>220</v>
      </c>
      <c r="F115" s="3" t="s">
        <v>221</v>
      </c>
      <c r="G115" s="4" t="s">
        <v>222</v>
      </c>
      <c r="H115" s="3" t="s">
        <v>223</v>
      </c>
      <c r="I115" s="3" t="s">
        <v>224</v>
      </c>
      <c r="J115" s="3" t="s">
        <v>219</v>
      </c>
      <c r="K115" s="3" t="s">
        <v>225</v>
      </c>
      <c r="L115" s="10" t="s">
        <v>226</v>
      </c>
      <c r="M115" s="10" t="s">
        <v>308</v>
      </c>
      <c r="N115" s="208" t="s">
        <v>297</v>
      </c>
      <c r="P115" s="24"/>
    </row>
    <row r="116" spans="1:16" ht="16.5" customHeight="1" x14ac:dyDescent="0.25">
      <c r="A116" s="203"/>
      <c r="B116" s="206"/>
      <c r="C116" s="206"/>
      <c r="D116" s="7">
        <v>2</v>
      </c>
      <c r="E116" s="7">
        <v>3</v>
      </c>
      <c r="F116" s="7">
        <v>4</v>
      </c>
      <c r="G116" s="7">
        <v>5</v>
      </c>
      <c r="H116" s="7">
        <v>6</v>
      </c>
      <c r="I116" s="7">
        <v>7</v>
      </c>
      <c r="J116" s="7">
        <v>8</v>
      </c>
      <c r="K116" s="7">
        <v>9</v>
      </c>
      <c r="L116" s="11">
        <v>10</v>
      </c>
      <c r="M116" s="11">
        <v>11</v>
      </c>
      <c r="N116" s="209"/>
      <c r="P116" s="24"/>
    </row>
    <row r="117" spans="1:16" ht="15.75" customHeight="1" thickBot="1" x14ac:dyDescent="0.3">
      <c r="A117" s="204"/>
      <c r="B117" s="207"/>
      <c r="C117" s="207"/>
      <c r="D117" s="5">
        <v>0.1</v>
      </c>
      <c r="E117" s="5">
        <v>0.1</v>
      </c>
      <c r="F117" s="5">
        <v>0.1</v>
      </c>
      <c r="G117" s="6">
        <v>26</v>
      </c>
      <c r="H117" s="6">
        <v>25</v>
      </c>
      <c r="I117" s="6">
        <v>5</v>
      </c>
      <c r="J117" s="5">
        <v>0.1</v>
      </c>
      <c r="K117" s="5">
        <v>0.5</v>
      </c>
      <c r="L117" s="12">
        <v>0.05</v>
      </c>
      <c r="M117" s="12">
        <v>0.03</v>
      </c>
      <c r="N117" s="209"/>
      <c r="P117" s="24"/>
    </row>
    <row r="118" spans="1:16" ht="50.1" customHeight="1" x14ac:dyDescent="0.25">
      <c r="A118" s="62" t="s">
        <v>77</v>
      </c>
      <c r="B118" s="63" t="s">
        <v>252</v>
      </c>
      <c r="C118" s="64">
        <v>130</v>
      </c>
      <c r="D118" s="65">
        <f>C118*D9</f>
        <v>13</v>
      </c>
      <c r="E118" s="65">
        <f>C118*E9</f>
        <v>13</v>
      </c>
      <c r="F118" s="20"/>
      <c r="G118" s="21"/>
      <c r="H118" s="21"/>
      <c r="I118" s="65">
        <v>5</v>
      </c>
      <c r="J118" s="65">
        <f>C118*J9</f>
        <v>13</v>
      </c>
      <c r="K118" s="22"/>
      <c r="L118" s="65">
        <f>C118*L9</f>
        <v>6.5</v>
      </c>
      <c r="M118" s="65">
        <f>C118*M9</f>
        <v>3.9</v>
      </c>
      <c r="N118" s="66">
        <v>185</v>
      </c>
      <c r="P118" s="24"/>
    </row>
    <row r="119" spans="1:16" ht="50.1" customHeight="1" x14ac:dyDescent="0.25">
      <c r="A119" s="33" t="s">
        <v>168</v>
      </c>
      <c r="B119" s="34" t="s">
        <v>169</v>
      </c>
      <c r="C119" s="35">
        <v>130</v>
      </c>
      <c r="D119" s="36">
        <f>C119*D9</f>
        <v>13</v>
      </c>
      <c r="E119" s="36">
        <f>C119*E9</f>
        <v>13</v>
      </c>
      <c r="F119" s="29"/>
      <c r="G119" s="30"/>
      <c r="H119" s="30"/>
      <c r="I119" s="36">
        <v>5</v>
      </c>
      <c r="J119" s="36">
        <f>C119*J9</f>
        <v>13</v>
      </c>
      <c r="K119" s="31"/>
      <c r="L119" s="36">
        <f>C119*L9</f>
        <v>6.5</v>
      </c>
      <c r="M119" s="36">
        <f>C119*M9</f>
        <v>3.9</v>
      </c>
      <c r="N119" s="37">
        <v>185</v>
      </c>
      <c r="P119" s="24"/>
    </row>
    <row r="120" spans="1:16" ht="39.950000000000003" customHeight="1" x14ac:dyDescent="0.25">
      <c r="A120" s="25" t="s">
        <v>315</v>
      </c>
      <c r="B120" s="26" t="s">
        <v>253</v>
      </c>
      <c r="C120" s="27">
        <v>130</v>
      </c>
      <c r="D120" s="28">
        <f>C120*D9</f>
        <v>13</v>
      </c>
      <c r="E120" s="28">
        <f>C120*E9</f>
        <v>13</v>
      </c>
      <c r="F120" s="29"/>
      <c r="G120" s="30"/>
      <c r="H120" s="30"/>
      <c r="I120" s="28">
        <v>5</v>
      </c>
      <c r="J120" s="28">
        <f>C120*J9</f>
        <v>13</v>
      </c>
      <c r="K120" s="31"/>
      <c r="L120" s="28">
        <f>C120*L9</f>
        <v>6.5</v>
      </c>
      <c r="M120" s="28">
        <f>C120*M9</f>
        <v>3.9</v>
      </c>
      <c r="N120" s="32">
        <v>185</v>
      </c>
      <c r="P120" s="24"/>
    </row>
    <row r="121" spans="1:16" ht="50.1" customHeight="1" x14ac:dyDescent="0.25">
      <c r="A121" s="33" t="s">
        <v>316</v>
      </c>
      <c r="B121" s="34" t="s">
        <v>254</v>
      </c>
      <c r="C121" s="35">
        <v>15</v>
      </c>
      <c r="D121" s="73"/>
      <c r="E121" s="74"/>
      <c r="F121" s="74"/>
      <c r="G121" s="30"/>
      <c r="H121" s="30"/>
      <c r="I121" s="30"/>
      <c r="J121" s="74"/>
      <c r="K121" s="74"/>
      <c r="L121" s="75"/>
      <c r="M121" s="36">
        <f>C121*M9</f>
        <v>0.44999999999999996</v>
      </c>
      <c r="N121" s="37">
        <f t="shared" ref="N121:N123" si="8">SUM(L121,I121:J121,C121:E121,M121)</f>
        <v>15.45</v>
      </c>
      <c r="P121" s="24"/>
    </row>
    <row r="122" spans="1:16" ht="42.75" customHeight="1" x14ac:dyDescent="0.25">
      <c r="A122" s="25" t="s">
        <v>317</v>
      </c>
      <c r="B122" s="26" t="s">
        <v>255</v>
      </c>
      <c r="C122" s="27">
        <v>50</v>
      </c>
      <c r="D122" s="76"/>
      <c r="E122" s="77"/>
      <c r="F122" s="77"/>
      <c r="G122" s="78"/>
      <c r="H122" s="78"/>
      <c r="I122" s="78"/>
      <c r="J122" s="77"/>
      <c r="K122" s="77"/>
      <c r="L122" s="79"/>
      <c r="M122" s="28">
        <v>0</v>
      </c>
      <c r="N122" s="32">
        <f t="shared" si="8"/>
        <v>50</v>
      </c>
      <c r="P122" s="24"/>
    </row>
    <row r="123" spans="1:16" ht="41.25" customHeight="1" x14ac:dyDescent="0.25">
      <c r="A123" s="33" t="s">
        <v>318</v>
      </c>
      <c r="B123" s="34" t="s">
        <v>256</v>
      </c>
      <c r="C123" s="35">
        <v>25</v>
      </c>
      <c r="D123" s="73"/>
      <c r="E123" s="74"/>
      <c r="F123" s="74"/>
      <c r="G123" s="30"/>
      <c r="H123" s="30"/>
      <c r="I123" s="30"/>
      <c r="J123" s="74"/>
      <c r="K123" s="74"/>
      <c r="L123" s="75"/>
      <c r="M123" s="36">
        <v>0</v>
      </c>
      <c r="N123" s="37">
        <f t="shared" si="8"/>
        <v>25</v>
      </c>
      <c r="P123" s="24"/>
    </row>
    <row r="124" spans="1:16" ht="50.1" customHeight="1" x14ac:dyDescent="0.25">
      <c r="A124" s="25" t="s">
        <v>266</v>
      </c>
      <c r="B124" s="26" t="s">
        <v>267</v>
      </c>
      <c r="C124" s="27">
        <v>300</v>
      </c>
      <c r="D124" s="28">
        <f>C124*D9</f>
        <v>30</v>
      </c>
      <c r="E124" s="28">
        <f>C124*E9</f>
        <v>30</v>
      </c>
      <c r="F124" s="29"/>
      <c r="G124" s="30"/>
      <c r="H124" s="30"/>
      <c r="I124" s="28">
        <v>5</v>
      </c>
      <c r="J124" s="28">
        <f>C124*J9</f>
        <v>30</v>
      </c>
      <c r="K124" s="31"/>
      <c r="L124" s="28">
        <f>C124*L9</f>
        <v>15</v>
      </c>
      <c r="M124" s="160"/>
      <c r="N124" s="32">
        <f>SUM(L124,I124:J124,C124:E124)</f>
        <v>410</v>
      </c>
      <c r="P124" s="24"/>
    </row>
    <row r="125" spans="1:16" ht="37.5" customHeight="1" x14ac:dyDescent="0.25">
      <c r="A125" s="33" t="s">
        <v>268</v>
      </c>
      <c r="B125" s="34" t="s">
        <v>269</v>
      </c>
      <c r="C125" s="35">
        <v>300</v>
      </c>
      <c r="D125" s="36">
        <f>C125*D9</f>
        <v>30</v>
      </c>
      <c r="E125" s="36">
        <f>C125*E9</f>
        <v>30</v>
      </c>
      <c r="F125" s="29"/>
      <c r="G125" s="30"/>
      <c r="H125" s="30"/>
      <c r="I125" s="36">
        <v>5</v>
      </c>
      <c r="J125" s="36">
        <f>C125*J9</f>
        <v>30</v>
      </c>
      <c r="K125" s="31"/>
      <c r="L125" s="36">
        <f>C125*L9</f>
        <v>15</v>
      </c>
      <c r="M125" s="160"/>
      <c r="N125" s="37">
        <f t="shared" ref="N125:N138" si="9">SUM(L125,I125:J125,C125:E125)</f>
        <v>410</v>
      </c>
      <c r="P125" s="24"/>
    </row>
    <row r="126" spans="1:16" ht="39.75" customHeight="1" x14ac:dyDescent="0.25">
      <c r="A126" s="25" t="s">
        <v>270</v>
      </c>
      <c r="B126" s="26" t="s">
        <v>271</v>
      </c>
      <c r="C126" s="27">
        <v>300</v>
      </c>
      <c r="D126" s="28">
        <f>C126*D9</f>
        <v>30</v>
      </c>
      <c r="E126" s="28">
        <f>C126*E9</f>
        <v>30</v>
      </c>
      <c r="F126" s="29"/>
      <c r="G126" s="30"/>
      <c r="H126" s="30"/>
      <c r="I126" s="28">
        <v>5</v>
      </c>
      <c r="J126" s="28">
        <f>C126*J9</f>
        <v>30</v>
      </c>
      <c r="K126" s="31"/>
      <c r="L126" s="28">
        <f>C126*L9</f>
        <v>15</v>
      </c>
      <c r="M126" s="160"/>
      <c r="N126" s="32">
        <f t="shared" si="9"/>
        <v>410</v>
      </c>
      <c r="P126" s="24"/>
    </row>
    <row r="127" spans="1:16" ht="33" customHeight="1" x14ac:dyDescent="0.25">
      <c r="A127" s="33" t="s">
        <v>272</v>
      </c>
      <c r="B127" s="34" t="s">
        <v>273</v>
      </c>
      <c r="C127" s="35">
        <v>300</v>
      </c>
      <c r="D127" s="36">
        <f>C127*D9</f>
        <v>30</v>
      </c>
      <c r="E127" s="36">
        <f>C127*E9</f>
        <v>30</v>
      </c>
      <c r="F127" s="29"/>
      <c r="G127" s="30"/>
      <c r="H127" s="30"/>
      <c r="I127" s="36">
        <v>5</v>
      </c>
      <c r="J127" s="36">
        <f>C127*J9</f>
        <v>30</v>
      </c>
      <c r="K127" s="31"/>
      <c r="L127" s="36">
        <f>C127*L9</f>
        <v>15</v>
      </c>
      <c r="M127" s="160"/>
      <c r="N127" s="37">
        <f t="shared" si="9"/>
        <v>410</v>
      </c>
      <c r="P127" s="24"/>
    </row>
    <row r="128" spans="1:16" ht="47.25" customHeight="1" thickBot="1" x14ac:dyDescent="0.3">
      <c r="A128" s="40" t="s">
        <v>274</v>
      </c>
      <c r="B128" s="41" t="s">
        <v>275</v>
      </c>
      <c r="C128" s="42">
        <v>300</v>
      </c>
      <c r="D128" s="44">
        <f>C128*D9</f>
        <v>30</v>
      </c>
      <c r="E128" s="44">
        <f>C128*E9</f>
        <v>30</v>
      </c>
      <c r="F128" s="45"/>
      <c r="G128" s="46"/>
      <c r="H128" s="46"/>
      <c r="I128" s="44">
        <v>5</v>
      </c>
      <c r="J128" s="44">
        <f>C128*J9</f>
        <v>30</v>
      </c>
      <c r="K128" s="47"/>
      <c r="L128" s="44">
        <f>C128*L9</f>
        <v>15</v>
      </c>
      <c r="M128" s="160"/>
      <c r="N128" s="48">
        <f t="shared" si="9"/>
        <v>410</v>
      </c>
      <c r="P128" s="24"/>
    </row>
    <row r="129" spans="1:16" ht="34.5" customHeight="1" thickBot="1" x14ac:dyDescent="0.3">
      <c r="A129" s="9"/>
      <c r="B129" s="49"/>
      <c r="C129" s="50"/>
      <c r="D129" s="51"/>
      <c r="E129" s="51"/>
      <c r="F129" s="51"/>
      <c r="G129" s="53"/>
      <c r="H129" s="53"/>
      <c r="I129" s="53"/>
      <c r="J129" s="51"/>
      <c r="K129" s="51"/>
      <c r="L129" s="51"/>
      <c r="M129" s="51"/>
      <c r="N129" s="61"/>
      <c r="P129" s="24"/>
    </row>
    <row r="130" spans="1:16" ht="39" customHeight="1" x14ac:dyDescent="0.25">
      <c r="A130" s="202" t="s">
        <v>2</v>
      </c>
      <c r="B130" s="205" t="s">
        <v>0</v>
      </c>
      <c r="C130" s="205" t="s">
        <v>1</v>
      </c>
      <c r="D130" s="3" t="s">
        <v>219</v>
      </c>
      <c r="E130" s="3" t="s">
        <v>220</v>
      </c>
      <c r="F130" s="3" t="s">
        <v>221</v>
      </c>
      <c r="G130" s="4" t="s">
        <v>222</v>
      </c>
      <c r="H130" s="3" t="s">
        <v>223</v>
      </c>
      <c r="I130" s="3" t="s">
        <v>224</v>
      </c>
      <c r="J130" s="3" t="s">
        <v>219</v>
      </c>
      <c r="K130" s="3" t="s">
        <v>225</v>
      </c>
      <c r="L130" s="10" t="s">
        <v>226</v>
      </c>
      <c r="M130" s="10" t="s">
        <v>308</v>
      </c>
      <c r="N130" s="208" t="s">
        <v>297</v>
      </c>
      <c r="P130" s="24"/>
    </row>
    <row r="131" spans="1:16" ht="15.75" customHeight="1" x14ac:dyDescent="0.25">
      <c r="A131" s="203"/>
      <c r="B131" s="206"/>
      <c r="C131" s="206"/>
      <c r="D131" s="7">
        <v>2</v>
      </c>
      <c r="E131" s="7">
        <v>3</v>
      </c>
      <c r="F131" s="7">
        <v>4</v>
      </c>
      <c r="G131" s="7">
        <v>5</v>
      </c>
      <c r="H131" s="7">
        <v>6</v>
      </c>
      <c r="I131" s="7">
        <v>7</v>
      </c>
      <c r="J131" s="7">
        <v>8</v>
      </c>
      <c r="K131" s="7">
        <v>9</v>
      </c>
      <c r="L131" s="11">
        <v>10</v>
      </c>
      <c r="M131" s="11">
        <v>11</v>
      </c>
      <c r="N131" s="209"/>
      <c r="P131" s="24"/>
    </row>
    <row r="132" spans="1:16" ht="15.75" customHeight="1" thickBot="1" x14ac:dyDescent="0.3">
      <c r="A132" s="204"/>
      <c r="B132" s="207"/>
      <c r="C132" s="207"/>
      <c r="D132" s="5">
        <v>0.1</v>
      </c>
      <c r="E132" s="5">
        <v>0.1</v>
      </c>
      <c r="F132" s="5">
        <v>0.1</v>
      </c>
      <c r="G132" s="6">
        <v>26</v>
      </c>
      <c r="H132" s="6">
        <v>25</v>
      </c>
      <c r="I132" s="6">
        <v>5</v>
      </c>
      <c r="J132" s="5">
        <v>0.1</v>
      </c>
      <c r="K132" s="5">
        <v>0.5</v>
      </c>
      <c r="L132" s="12">
        <v>0.05</v>
      </c>
      <c r="M132" s="12">
        <v>0.03</v>
      </c>
      <c r="N132" s="210"/>
      <c r="P132" s="24"/>
    </row>
    <row r="133" spans="1:16" ht="39.950000000000003" customHeight="1" x14ac:dyDescent="0.25">
      <c r="A133" s="16" t="s">
        <v>78</v>
      </c>
      <c r="B133" s="17" t="s">
        <v>261</v>
      </c>
      <c r="C133" s="18">
        <v>200</v>
      </c>
      <c r="D133" s="19">
        <f>C133*D9</f>
        <v>20</v>
      </c>
      <c r="E133" s="19">
        <f>C133*E9</f>
        <v>20</v>
      </c>
      <c r="F133" s="20"/>
      <c r="G133" s="21"/>
      <c r="H133" s="21"/>
      <c r="I133" s="19">
        <v>5</v>
      </c>
      <c r="J133" s="19">
        <f>C133*J9</f>
        <v>20</v>
      </c>
      <c r="K133" s="22"/>
      <c r="L133" s="19">
        <f>C133*L9</f>
        <v>10</v>
      </c>
      <c r="M133" s="39"/>
      <c r="N133" s="23">
        <f>SUM(L133,I133:J133,C133:E133)</f>
        <v>275</v>
      </c>
      <c r="P133" s="24"/>
    </row>
    <row r="134" spans="1:16" ht="39.950000000000003" customHeight="1" x14ac:dyDescent="0.25">
      <c r="A134" s="25" t="s">
        <v>79</v>
      </c>
      <c r="B134" s="26" t="s">
        <v>80</v>
      </c>
      <c r="C134" s="27">
        <v>200</v>
      </c>
      <c r="D134" s="28">
        <f>C134*D9</f>
        <v>20</v>
      </c>
      <c r="E134" s="28">
        <f>C134*E9</f>
        <v>20</v>
      </c>
      <c r="F134" s="29"/>
      <c r="G134" s="30"/>
      <c r="H134" s="30"/>
      <c r="I134" s="28">
        <v>5</v>
      </c>
      <c r="J134" s="28">
        <f>C134*J9</f>
        <v>20</v>
      </c>
      <c r="K134" s="31"/>
      <c r="L134" s="28">
        <f>C134*L9</f>
        <v>10</v>
      </c>
      <c r="M134" s="39"/>
      <c r="N134" s="32">
        <f t="shared" si="9"/>
        <v>275</v>
      </c>
      <c r="P134" s="24"/>
    </row>
    <row r="135" spans="1:16" ht="48.75" customHeight="1" x14ac:dyDescent="0.25">
      <c r="A135" s="33" t="s">
        <v>280</v>
      </c>
      <c r="B135" s="34" t="s">
        <v>281</v>
      </c>
      <c r="C135" s="35">
        <v>300</v>
      </c>
      <c r="D135" s="36">
        <f>C135*D9</f>
        <v>30</v>
      </c>
      <c r="E135" s="36">
        <f>C135*E9</f>
        <v>30</v>
      </c>
      <c r="F135" s="29"/>
      <c r="G135" s="30"/>
      <c r="H135" s="30"/>
      <c r="I135" s="36">
        <v>5</v>
      </c>
      <c r="J135" s="36">
        <f>C135*J9</f>
        <v>30</v>
      </c>
      <c r="K135" s="31"/>
      <c r="L135" s="36">
        <f>C135*L9</f>
        <v>15</v>
      </c>
      <c r="M135" s="39"/>
      <c r="N135" s="37">
        <f t="shared" si="9"/>
        <v>410</v>
      </c>
      <c r="P135" s="24"/>
    </row>
    <row r="136" spans="1:16" ht="39.950000000000003" customHeight="1" x14ac:dyDescent="0.25">
      <c r="A136" s="25" t="s">
        <v>282</v>
      </c>
      <c r="B136" s="26" t="s">
        <v>284</v>
      </c>
      <c r="C136" s="27">
        <v>300</v>
      </c>
      <c r="D136" s="28">
        <f>C136*D9</f>
        <v>30</v>
      </c>
      <c r="E136" s="28">
        <f>C136*E9</f>
        <v>30</v>
      </c>
      <c r="F136" s="29"/>
      <c r="G136" s="30"/>
      <c r="H136" s="30"/>
      <c r="I136" s="28">
        <v>5</v>
      </c>
      <c r="J136" s="28">
        <f>C136*J9</f>
        <v>30</v>
      </c>
      <c r="K136" s="31"/>
      <c r="L136" s="28">
        <f>C136*L9</f>
        <v>15</v>
      </c>
      <c r="M136" s="39"/>
      <c r="N136" s="32">
        <f t="shared" si="9"/>
        <v>410</v>
      </c>
      <c r="P136" s="24"/>
    </row>
    <row r="137" spans="1:16" ht="39.950000000000003" customHeight="1" x14ac:dyDescent="0.25">
      <c r="A137" s="33" t="s">
        <v>283</v>
      </c>
      <c r="B137" s="34" t="s">
        <v>285</v>
      </c>
      <c r="C137" s="35">
        <v>300</v>
      </c>
      <c r="D137" s="36">
        <f>C137*D9</f>
        <v>30</v>
      </c>
      <c r="E137" s="36">
        <f>C137*E9</f>
        <v>30</v>
      </c>
      <c r="F137" s="29"/>
      <c r="G137" s="30"/>
      <c r="H137" s="30"/>
      <c r="I137" s="36">
        <v>5</v>
      </c>
      <c r="J137" s="36">
        <f>C137*J9</f>
        <v>30</v>
      </c>
      <c r="K137" s="31"/>
      <c r="L137" s="36">
        <f>C137*L9</f>
        <v>15</v>
      </c>
      <c r="M137" s="39"/>
      <c r="N137" s="37">
        <f t="shared" si="9"/>
        <v>410</v>
      </c>
      <c r="P137" s="24"/>
    </row>
    <row r="138" spans="1:16" ht="39.950000000000003" customHeight="1" x14ac:dyDescent="0.25">
      <c r="A138" s="25" t="s">
        <v>278</v>
      </c>
      <c r="B138" s="26" t="s">
        <v>279</v>
      </c>
      <c r="C138" s="27">
        <v>150</v>
      </c>
      <c r="D138" s="28">
        <f>C138*D9</f>
        <v>15</v>
      </c>
      <c r="E138" s="28">
        <f>C138*E9</f>
        <v>15</v>
      </c>
      <c r="F138" s="29"/>
      <c r="G138" s="30"/>
      <c r="H138" s="30"/>
      <c r="I138" s="28">
        <v>5</v>
      </c>
      <c r="J138" s="28">
        <f>C138*J9</f>
        <v>15</v>
      </c>
      <c r="K138" s="31"/>
      <c r="L138" s="28">
        <f>C138*L9</f>
        <v>7.5</v>
      </c>
      <c r="M138" s="39"/>
      <c r="N138" s="32">
        <f t="shared" si="9"/>
        <v>207.5</v>
      </c>
      <c r="P138" s="24"/>
    </row>
    <row r="139" spans="1:16" ht="39.75" customHeight="1" x14ac:dyDescent="0.25">
      <c r="A139" s="25" t="s">
        <v>81</v>
      </c>
      <c r="B139" s="26" t="s">
        <v>257</v>
      </c>
      <c r="C139" s="27">
        <v>130</v>
      </c>
      <c r="D139" s="28">
        <f>C139*D9</f>
        <v>13</v>
      </c>
      <c r="E139" s="28">
        <f>C139*E9</f>
        <v>13</v>
      </c>
      <c r="F139" s="29"/>
      <c r="G139" s="30"/>
      <c r="H139" s="30"/>
      <c r="I139" s="28">
        <v>5</v>
      </c>
      <c r="J139" s="28">
        <f>C139*J9</f>
        <v>13</v>
      </c>
      <c r="K139" s="31"/>
      <c r="L139" s="28">
        <f>C139*L9</f>
        <v>6.5</v>
      </c>
      <c r="M139" s="173">
        <v>4</v>
      </c>
      <c r="N139" s="32">
        <v>185</v>
      </c>
      <c r="P139" s="24"/>
    </row>
    <row r="140" spans="1:16" ht="46.5" customHeight="1" x14ac:dyDescent="0.25">
      <c r="A140" s="33" t="s">
        <v>82</v>
      </c>
      <c r="B140" s="34" t="s">
        <v>258</v>
      </c>
      <c r="C140" s="35">
        <v>130</v>
      </c>
      <c r="D140" s="36">
        <f>C140*D9</f>
        <v>13</v>
      </c>
      <c r="E140" s="36">
        <f>C140*E9</f>
        <v>13</v>
      </c>
      <c r="F140" s="29"/>
      <c r="G140" s="30"/>
      <c r="H140" s="30"/>
      <c r="I140" s="36">
        <v>5</v>
      </c>
      <c r="J140" s="36">
        <f>C140*J9</f>
        <v>13</v>
      </c>
      <c r="K140" s="31"/>
      <c r="L140" s="36">
        <f>C140*L9</f>
        <v>6.5</v>
      </c>
      <c r="M140" s="155">
        <v>4</v>
      </c>
      <c r="N140" s="37">
        <v>185</v>
      </c>
      <c r="P140" s="24"/>
    </row>
    <row r="141" spans="1:16" ht="37.5" customHeight="1" x14ac:dyDescent="0.25">
      <c r="A141" s="25" t="s">
        <v>83</v>
      </c>
      <c r="B141" s="26" t="s">
        <v>259</v>
      </c>
      <c r="C141" s="27">
        <v>130</v>
      </c>
      <c r="D141" s="28">
        <f>C141*D9</f>
        <v>13</v>
      </c>
      <c r="E141" s="28">
        <f>C141*E9</f>
        <v>13</v>
      </c>
      <c r="F141" s="29"/>
      <c r="G141" s="30"/>
      <c r="H141" s="30"/>
      <c r="I141" s="28">
        <v>5</v>
      </c>
      <c r="J141" s="28">
        <f>C141*J9</f>
        <v>13</v>
      </c>
      <c r="K141" s="31"/>
      <c r="L141" s="28">
        <f>C141*L9</f>
        <v>6.5</v>
      </c>
      <c r="M141" s="154">
        <v>4</v>
      </c>
      <c r="N141" s="32">
        <v>185</v>
      </c>
      <c r="P141" s="24"/>
    </row>
    <row r="142" spans="1:16" ht="42" customHeight="1" thickBot="1" x14ac:dyDescent="0.3">
      <c r="A142" s="56" t="s">
        <v>84</v>
      </c>
      <c r="B142" s="57" t="s">
        <v>260</v>
      </c>
      <c r="C142" s="58">
        <v>130</v>
      </c>
      <c r="D142" s="59">
        <f>C142*D9</f>
        <v>13</v>
      </c>
      <c r="E142" s="59">
        <f>C142*E9</f>
        <v>13</v>
      </c>
      <c r="F142" s="45"/>
      <c r="G142" s="46"/>
      <c r="H142" s="46"/>
      <c r="I142" s="59">
        <v>5</v>
      </c>
      <c r="J142" s="59">
        <f>C142*J9</f>
        <v>13</v>
      </c>
      <c r="K142" s="47"/>
      <c r="L142" s="59">
        <f>C142*L9</f>
        <v>6.5</v>
      </c>
      <c r="M142" s="167">
        <v>4</v>
      </c>
      <c r="N142" s="60">
        <v>185</v>
      </c>
      <c r="P142" s="24"/>
    </row>
    <row r="143" spans="1:16" ht="20.25" customHeight="1" thickBot="1" x14ac:dyDescent="0.3">
      <c r="A143" s="9"/>
      <c r="B143" s="49"/>
      <c r="C143" s="50"/>
      <c r="D143" s="51"/>
      <c r="E143" s="51"/>
      <c r="F143" s="51"/>
      <c r="G143" s="53"/>
      <c r="H143" s="53"/>
      <c r="I143" s="53"/>
      <c r="J143" s="51"/>
      <c r="K143" s="51"/>
      <c r="L143" s="51"/>
      <c r="M143" s="51"/>
      <c r="N143" s="61"/>
      <c r="P143" s="24"/>
    </row>
    <row r="144" spans="1:16" ht="39.75" customHeight="1" x14ac:dyDescent="0.25">
      <c r="A144" s="202" t="s">
        <v>2</v>
      </c>
      <c r="B144" s="205" t="s">
        <v>0</v>
      </c>
      <c r="C144" s="205" t="s">
        <v>1</v>
      </c>
      <c r="D144" s="3" t="s">
        <v>219</v>
      </c>
      <c r="E144" s="3" t="s">
        <v>220</v>
      </c>
      <c r="F144" s="3" t="s">
        <v>221</v>
      </c>
      <c r="G144" s="4" t="s">
        <v>222</v>
      </c>
      <c r="H144" s="3" t="s">
        <v>223</v>
      </c>
      <c r="I144" s="3" t="s">
        <v>224</v>
      </c>
      <c r="J144" s="3" t="s">
        <v>219</v>
      </c>
      <c r="K144" s="3" t="s">
        <v>225</v>
      </c>
      <c r="L144" s="10" t="s">
        <v>226</v>
      </c>
      <c r="M144" s="10" t="s">
        <v>308</v>
      </c>
      <c r="N144" s="208" t="s">
        <v>297</v>
      </c>
      <c r="P144" s="24"/>
    </row>
    <row r="145" spans="1:16" ht="15" customHeight="1" x14ac:dyDescent="0.25">
      <c r="A145" s="203"/>
      <c r="B145" s="206"/>
      <c r="C145" s="206"/>
      <c r="D145" s="7">
        <v>2</v>
      </c>
      <c r="E145" s="7">
        <v>3</v>
      </c>
      <c r="F145" s="7">
        <v>4</v>
      </c>
      <c r="G145" s="7">
        <v>5</v>
      </c>
      <c r="H145" s="7">
        <v>6</v>
      </c>
      <c r="I145" s="7">
        <v>7</v>
      </c>
      <c r="J145" s="7">
        <v>8</v>
      </c>
      <c r="K145" s="7">
        <v>9</v>
      </c>
      <c r="L145" s="11">
        <v>10</v>
      </c>
      <c r="M145" s="11">
        <v>11</v>
      </c>
      <c r="N145" s="209"/>
      <c r="P145" s="24"/>
    </row>
    <row r="146" spans="1:16" ht="15.75" customHeight="1" thickBot="1" x14ac:dyDescent="0.3">
      <c r="A146" s="204"/>
      <c r="B146" s="207"/>
      <c r="C146" s="207"/>
      <c r="D146" s="5">
        <v>0.1</v>
      </c>
      <c r="E146" s="5">
        <v>0.1</v>
      </c>
      <c r="F146" s="5">
        <v>0.1</v>
      </c>
      <c r="G146" s="6">
        <v>26</v>
      </c>
      <c r="H146" s="6">
        <v>25</v>
      </c>
      <c r="I146" s="6">
        <v>5</v>
      </c>
      <c r="J146" s="5">
        <v>0.1</v>
      </c>
      <c r="K146" s="5">
        <v>0.5</v>
      </c>
      <c r="L146" s="12">
        <v>0.05</v>
      </c>
      <c r="M146" s="12">
        <v>0.03</v>
      </c>
      <c r="N146" s="210"/>
      <c r="P146" s="24"/>
    </row>
    <row r="147" spans="1:16" ht="39.950000000000003" customHeight="1" thickBot="1" x14ac:dyDescent="0.3">
      <c r="A147" s="230" t="s">
        <v>173</v>
      </c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2"/>
      <c r="P147" s="24"/>
    </row>
    <row r="148" spans="1:16" ht="39.950000000000003" customHeight="1" x14ac:dyDescent="0.25">
      <c r="A148" s="16" t="s">
        <v>85</v>
      </c>
      <c r="B148" s="17" t="s">
        <v>86</v>
      </c>
      <c r="C148" s="18">
        <v>200</v>
      </c>
      <c r="D148" s="19">
        <f>C148*D9</f>
        <v>20</v>
      </c>
      <c r="E148" s="19">
        <f>C148*E9</f>
        <v>20</v>
      </c>
      <c r="F148" s="20"/>
      <c r="G148" s="21"/>
      <c r="H148" s="21"/>
      <c r="I148" s="19">
        <v>5</v>
      </c>
      <c r="J148" s="19">
        <f>C148*J9</f>
        <v>20</v>
      </c>
      <c r="K148" s="22"/>
      <c r="L148" s="19">
        <f>C148*L9</f>
        <v>10</v>
      </c>
      <c r="M148" s="39"/>
      <c r="N148" s="23">
        <f>SUM(L148,I148:J148,C148:E148)</f>
        <v>275</v>
      </c>
      <c r="P148" s="24"/>
    </row>
    <row r="149" spans="1:16" ht="39.950000000000003" customHeight="1" x14ac:dyDescent="0.25">
      <c r="A149" s="25" t="s">
        <v>87</v>
      </c>
      <c r="B149" s="26" t="s">
        <v>88</v>
      </c>
      <c r="C149" s="27">
        <v>300</v>
      </c>
      <c r="D149" s="28">
        <f>C149*D9</f>
        <v>30</v>
      </c>
      <c r="E149" s="28">
        <f>C149*E9</f>
        <v>30</v>
      </c>
      <c r="F149" s="29"/>
      <c r="G149" s="30"/>
      <c r="H149" s="30"/>
      <c r="I149" s="28">
        <v>5</v>
      </c>
      <c r="J149" s="28">
        <f>C149*J9</f>
        <v>30</v>
      </c>
      <c r="K149" s="31"/>
      <c r="L149" s="28">
        <f>C149*L9</f>
        <v>15</v>
      </c>
      <c r="M149" s="39"/>
      <c r="N149" s="32">
        <f t="shared" ref="N149:N158" si="10">SUM(L149,I149:J149,C149:E149)</f>
        <v>410</v>
      </c>
      <c r="P149" s="24"/>
    </row>
    <row r="150" spans="1:16" ht="50.1" customHeight="1" x14ac:dyDescent="0.25">
      <c r="A150" s="33" t="s">
        <v>89</v>
      </c>
      <c r="B150" s="34" t="s">
        <v>90</v>
      </c>
      <c r="C150" s="35">
        <v>300</v>
      </c>
      <c r="D150" s="36">
        <f>C150*D9</f>
        <v>30</v>
      </c>
      <c r="E150" s="36">
        <f>C150*E9</f>
        <v>30</v>
      </c>
      <c r="F150" s="29"/>
      <c r="G150" s="30"/>
      <c r="H150" s="30"/>
      <c r="I150" s="36">
        <v>5</v>
      </c>
      <c r="J150" s="36">
        <f>C150*J9</f>
        <v>30</v>
      </c>
      <c r="K150" s="31"/>
      <c r="L150" s="36">
        <f>C150*L9</f>
        <v>15</v>
      </c>
      <c r="M150" s="39"/>
      <c r="N150" s="37">
        <f t="shared" si="10"/>
        <v>410</v>
      </c>
      <c r="P150" s="24"/>
    </row>
    <row r="151" spans="1:16" ht="39.75" customHeight="1" x14ac:dyDescent="0.25">
      <c r="A151" s="25" t="s">
        <v>189</v>
      </c>
      <c r="B151" s="26" t="s">
        <v>91</v>
      </c>
      <c r="C151" s="27">
        <v>400</v>
      </c>
      <c r="D151" s="28">
        <f>C151*D9</f>
        <v>40</v>
      </c>
      <c r="E151" s="28">
        <f>C151*E9</f>
        <v>40</v>
      </c>
      <c r="F151" s="29"/>
      <c r="G151" s="30"/>
      <c r="H151" s="30"/>
      <c r="I151" s="28">
        <v>5</v>
      </c>
      <c r="J151" s="28">
        <f>C151*J9</f>
        <v>40</v>
      </c>
      <c r="K151" s="31"/>
      <c r="L151" s="28">
        <f>C151*L9</f>
        <v>20</v>
      </c>
      <c r="M151" s="39"/>
      <c r="N151" s="32">
        <f t="shared" si="10"/>
        <v>545</v>
      </c>
      <c r="P151" s="24"/>
    </row>
    <row r="152" spans="1:16" ht="50.1" customHeight="1" x14ac:dyDescent="0.25">
      <c r="A152" s="33" t="s">
        <v>92</v>
      </c>
      <c r="B152" s="34" t="s">
        <v>93</v>
      </c>
      <c r="C152" s="35">
        <v>400</v>
      </c>
      <c r="D152" s="36">
        <f>C152*D9</f>
        <v>40</v>
      </c>
      <c r="E152" s="36">
        <f>C152*E9</f>
        <v>40</v>
      </c>
      <c r="F152" s="29"/>
      <c r="G152" s="30"/>
      <c r="H152" s="30"/>
      <c r="I152" s="36">
        <v>5</v>
      </c>
      <c r="J152" s="36">
        <f>C152*J9</f>
        <v>40</v>
      </c>
      <c r="K152" s="31"/>
      <c r="L152" s="36">
        <f>C152*L9</f>
        <v>20</v>
      </c>
      <c r="M152" s="39"/>
      <c r="N152" s="37">
        <f t="shared" si="10"/>
        <v>545</v>
      </c>
      <c r="P152" s="24"/>
    </row>
    <row r="153" spans="1:16" ht="50.1" customHeight="1" x14ac:dyDescent="0.25">
      <c r="A153" s="25" t="s">
        <v>321</v>
      </c>
      <c r="B153" s="26" t="s">
        <v>322</v>
      </c>
      <c r="C153" s="27">
        <v>300</v>
      </c>
      <c r="D153" s="28">
        <f>C153*D9</f>
        <v>30</v>
      </c>
      <c r="E153" s="28">
        <f>C153*E9</f>
        <v>30</v>
      </c>
      <c r="F153" s="29"/>
      <c r="G153" s="30"/>
      <c r="H153" s="30"/>
      <c r="I153" s="28">
        <v>5</v>
      </c>
      <c r="J153" s="28">
        <f>C153*J9</f>
        <v>30</v>
      </c>
      <c r="K153" s="31"/>
      <c r="L153" s="28">
        <f>C153*L9</f>
        <v>15</v>
      </c>
      <c r="M153" s="39"/>
      <c r="N153" s="32">
        <f t="shared" si="10"/>
        <v>410</v>
      </c>
      <c r="P153" s="24"/>
    </row>
    <row r="154" spans="1:16" ht="47.25" customHeight="1" x14ac:dyDescent="0.25">
      <c r="A154" s="25" t="s">
        <v>190</v>
      </c>
      <c r="B154" s="26" t="s">
        <v>94</v>
      </c>
      <c r="C154" s="27">
        <v>500</v>
      </c>
      <c r="D154" s="28">
        <f>C154*D9</f>
        <v>50</v>
      </c>
      <c r="E154" s="28">
        <f>C154*E9</f>
        <v>50</v>
      </c>
      <c r="F154" s="29"/>
      <c r="G154" s="30"/>
      <c r="H154" s="30"/>
      <c r="I154" s="28">
        <v>5</v>
      </c>
      <c r="J154" s="28">
        <f>C154*J9</f>
        <v>50</v>
      </c>
      <c r="K154" s="31"/>
      <c r="L154" s="28">
        <f>C154*L9</f>
        <v>25</v>
      </c>
      <c r="M154" s="39"/>
      <c r="N154" s="32">
        <f t="shared" si="10"/>
        <v>680</v>
      </c>
      <c r="P154" s="24"/>
    </row>
    <row r="155" spans="1:16" ht="47.25" customHeight="1" x14ac:dyDescent="0.25">
      <c r="A155" s="33" t="s">
        <v>323</v>
      </c>
      <c r="B155" s="34" t="s">
        <v>95</v>
      </c>
      <c r="C155" s="35">
        <v>1000</v>
      </c>
      <c r="D155" s="36">
        <f>C155*D9</f>
        <v>100</v>
      </c>
      <c r="E155" s="36">
        <f>C155*E9</f>
        <v>100</v>
      </c>
      <c r="F155" s="29"/>
      <c r="G155" s="30"/>
      <c r="H155" s="30"/>
      <c r="I155" s="36">
        <v>5</v>
      </c>
      <c r="J155" s="36">
        <f>C155*J9</f>
        <v>100</v>
      </c>
      <c r="K155" s="31"/>
      <c r="L155" s="36">
        <f>C155*L9</f>
        <v>50</v>
      </c>
      <c r="M155" s="39"/>
      <c r="N155" s="37">
        <f t="shared" si="10"/>
        <v>1355</v>
      </c>
      <c r="P155" s="24"/>
    </row>
    <row r="156" spans="1:16" ht="47.25" customHeight="1" x14ac:dyDescent="0.25">
      <c r="A156" s="33" t="s">
        <v>324</v>
      </c>
      <c r="B156" s="34" t="s">
        <v>325</v>
      </c>
      <c r="C156" s="35">
        <v>500</v>
      </c>
      <c r="D156" s="36">
        <v>50</v>
      </c>
      <c r="E156" s="36">
        <v>50</v>
      </c>
      <c r="F156" s="29"/>
      <c r="G156" s="30"/>
      <c r="H156" s="30"/>
      <c r="I156" s="36">
        <v>5</v>
      </c>
      <c r="J156" s="36">
        <v>50</v>
      </c>
      <c r="K156" s="31"/>
      <c r="L156" s="36">
        <v>25</v>
      </c>
      <c r="M156" s="39"/>
      <c r="N156" s="37">
        <v>680</v>
      </c>
      <c r="P156" s="24"/>
    </row>
    <row r="157" spans="1:16" ht="32.25" customHeight="1" x14ac:dyDescent="0.25">
      <c r="A157" s="25" t="s">
        <v>96</v>
      </c>
      <c r="B157" s="26" t="s">
        <v>97</v>
      </c>
      <c r="C157" s="27">
        <v>280</v>
      </c>
      <c r="D157" s="28">
        <f>C157*D9</f>
        <v>28</v>
      </c>
      <c r="E157" s="28">
        <f>C157*E9</f>
        <v>28</v>
      </c>
      <c r="F157" s="29"/>
      <c r="G157" s="30"/>
      <c r="H157" s="30"/>
      <c r="I157" s="28">
        <v>5</v>
      </c>
      <c r="J157" s="28">
        <f>C157*J9</f>
        <v>28</v>
      </c>
      <c r="K157" s="31"/>
      <c r="L157" s="28">
        <f>C157*L9</f>
        <v>14</v>
      </c>
      <c r="M157" s="39"/>
      <c r="N157" s="32">
        <f t="shared" si="10"/>
        <v>383</v>
      </c>
      <c r="P157" s="24"/>
    </row>
    <row r="158" spans="1:16" ht="25.5" customHeight="1" thickBot="1" x14ac:dyDescent="0.3">
      <c r="A158" s="56" t="s">
        <v>326</v>
      </c>
      <c r="B158" s="57" t="s">
        <v>98</v>
      </c>
      <c r="C158" s="58">
        <v>200</v>
      </c>
      <c r="D158" s="59">
        <f>C158*D9</f>
        <v>20</v>
      </c>
      <c r="E158" s="59">
        <f>C158*E9</f>
        <v>20</v>
      </c>
      <c r="F158" s="45"/>
      <c r="G158" s="46"/>
      <c r="H158" s="46"/>
      <c r="I158" s="59">
        <v>5</v>
      </c>
      <c r="J158" s="59">
        <f>C158*J9</f>
        <v>20</v>
      </c>
      <c r="K158" s="47"/>
      <c r="L158" s="59">
        <f>C158*L9</f>
        <v>10</v>
      </c>
      <c r="M158" s="39"/>
      <c r="N158" s="60">
        <f t="shared" si="10"/>
        <v>275</v>
      </c>
      <c r="P158" s="24"/>
    </row>
    <row r="159" spans="1:16" ht="39.950000000000003" customHeight="1" x14ac:dyDescent="0.25">
      <c r="A159" s="202" t="s">
        <v>2</v>
      </c>
      <c r="B159" s="205" t="s">
        <v>0</v>
      </c>
      <c r="C159" s="205" t="s">
        <v>1</v>
      </c>
      <c r="D159" s="3" t="s">
        <v>219</v>
      </c>
      <c r="E159" s="3" t="s">
        <v>220</v>
      </c>
      <c r="F159" s="3" t="s">
        <v>221</v>
      </c>
      <c r="G159" s="4" t="s">
        <v>222</v>
      </c>
      <c r="H159" s="3" t="s">
        <v>223</v>
      </c>
      <c r="I159" s="3" t="s">
        <v>224</v>
      </c>
      <c r="J159" s="3" t="s">
        <v>219</v>
      </c>
      <c r="K159" s="3" t="s">
        <v>225</v>
      </c>
      <c r="L159" s="10" t="s">
        <v>226</v>
      </c>
      <c r="M159" s="10" t="s">
        <v>308</v>
      </c>
      <c r="N159" s="208" t="s">
        <v>297</v>
      </c>
      <c r="P159" s="24"/>
    </row>
    <row r="160" spans="1:16" ht="15.75" customHeight="1" x14ac:dyDescent="0.25">
      <c r="A160" s="203"/>
      <c r="B160" s="206"/>
      <c r="C160" s="206"/>
      <c r="D160" s="7">
        <v>2</v>
      </c>
      <c r="E160" s="7">
        <v>3</v>
      </c>
      <c r="F160" s="7">
        <v>4</v>
      </c>
      <c r="G160" s="7">
        <v>5</v>
      </c>
      <c r="H160" s="7">
        <v>6</v>
      </c>
      <c r="I160" s="7">
        <v>7</v>
      </c>
      <c r="J160" s="7">
        <v>8</v>
      </c>
      <c r="K160" s="7">
        <v>9</v>
      </c>
      <c r="L160" s="11">
        <v>10</v>
      </c>
      <c r="M160" s="11">
        <v>11</v>
      </c>
      <c r="N160" s="209"/>
      <c r="P160" s="24"/>
    </row>
    <row r="161" spans="1:16" ht="15" customHeight="1" thickBot="1" x14ac:dyDescent="0.3">
      <c r="A161" s="219"/>
      <c r="B161" s="220"/>
      <c r="C161" s="220"/>
      <c r="D161" s="1">
        <v>0.1</v>
      </c>
      <c r="E161" s="1">
        <v>0.1</v>
      </c>
      <c r="F161" s="1">
        <v>0.1</v>
      </c>
      <c r="G161" s="2">
        <v>26</v>
      </c>
      <c r="H161" s="2">
        <v>25</v>
      </c>
      <c r="I161" s="2">
        <v>5</v>
      </c>
      <c r="J161" s="1">
        <v>0.1</v>
      </c>
      <c r="K161" s="1">
        <v>0.5</v>
      </c>
      <c r="L161" s="13">
        <v>0.05</v>
      </c>
      <c r="M161" s="12">
        <v>0.03</v>
      </c>
      <c r="N161" s="209"/>
      <c r="P161" s="24"/>
    </row>
    <row r="162" spans="1:16" ht="30" customHeight="1" x14ac:dyDescent="0.25">
      <c r="A162" s="33" t="s">
        <v>327</v>
      </c>
      <c r="B162" s="34" t="s">
        <v>328</v>
      </c>
      <c r="C162" s="35">
        <v>1000</v>
      </c>
      <c r="D162" s="36">
        <f>C162*D9</f>
        <v>100</v>
      </c>
      <c r="E162" s="36">
        <f>C162*E9</f>
        <v>100</v>
      </c>
      <c r="F162" s="29"/>
      <c r="G162" s="30"/>
      <c r="H162" s="30"/>
      <c r="I162" s="36">
        <v>5</v>
      </c>
      <c r="J162" s="36">
        <f>C162*J9</f>
        <v>100</v>
      </c>
      <c r="K162" s="31"/>
      <c r="L162" s="36">
        <f>C162*L9</f>
        <v>50</v>
      </c>
      <c r="M162" s="39"/>
      <c r="N162" s="37">
        <f t="shared" ref="N162:N164" si="11">SUM(L162,I162:J162,C162:E162)</f>
        <v>1355</v>
      </c>
      <c r="P162" s="24"/>
    </row>
    <row r="163" spans="1:16" ht="39.950000000000003" customHeight="1" x14ac:dyDescent="0.25">
      <c r="A163" s="25" t="s">
        <v>101</v>
      </c>
      <c r="B163" s="26" t="s">
        <v>102</v>
      </c>
      <c r="C163" s="27">
        <v>500</v>
      </c>
      <c r="D163" s="28">
        <f>C163*D9</f>
        <v>50</v>
      </c>
      <c r="E163" s="28">
        <f>C163*E9</f>
        <v>50</v>
      </c>
      <c r="F163" s="29"/>
      <c r="G163" s="30"/>
      <c r="H163" s="30"/>
      <c r="I163" s="28">
        <v>5</v>
      </c>
      <c r="J163" s="28">
        <f>C163*J9</f>
        <v>50</v>
      </c>
      <c r="K163" s="31"/>
      <c r="L163" s="28">
        <f>C163*L9</f>
        <v>25</v>
      </c>
      <c r="M163" s="39"/>
      <c r="N163" s="32">
        <f t="shared" si="11"/>
        <v>680</v>
      </c>
      <c r="P163" s="24"/>
    </row>
    <row r="164" spans="1:16" ht="39.950000000000003" customHeight="1" thickBot="1" x14ac:dyDescent="0.3">
      <c r="A164" s="56" t="s">
        <v>103</v>
      </c>
      <c r="B164" s="57" t="s">
        <v>104</v>
      </c>
      <c r="C164" s="58">
        <v>500</v>
      </c>
      <c r="D164" s="59">
        <f>C164*D9</f>
        <v>50</v>
      </c>
      <c r="E164" s="59">
        <f>C164*E9</f>
        <v>50</v>
      </c>
      <c r="F164" s="45"/>
      <c r="G164" s="46"/>
      <c r="H164" s="46"/>
      <c r="I164" s="59">
        <v>5</v>
      </c>
      <c r="J164" s="59">
        <f>C164*J9</f>
        <v>50</v>
      </c>
      <c r="K164" s="47"/>
      <c r="L164" s="59">
        <f>C164*L9</f>
        <v>25</v>
      </c>
      <c r="M164" s="39"/>
      <c r="N164" s="60">
        <f t="shared" si="11"/>
        <v>680</v>
      </c>
      <c r="P164" s="24"/>
    </row>
    <row r="165" spans="1:16" ht="39.950000000000003" customHeight="1" thickBot="1" x14ac:dyDescent="0.3">
      <c r="A165" s="230" t="s">
        <v>174</v>
      </c>
      <c r="B165" s="231"/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2"/>
      <c r="P165" s="24"/>
    </row>
    <row r="166" spans="1:16" ht="42.75" customHeight="1" x14ac:dyDescent="0.25">
      <c r="A166" s="62" t="s">
        <v>105</v>
      </c>
      <c r="B166" s="63" t="s">
        <v>99</v>
      </c>
      <c r="C166" s="64">
        <v>300</v>
      </c>
      <c r="D166" s="65">
        <f>C166*D9</f>
        <v>30</v>
      </c>
      <c r="E166" s="65">
        <f>C166*E9</f>
        <v>30</v>
      </c>
      <c r="F166" s="20"/>
      <c r="G166" s="21"/>
      <c r="H166" s="21"/>
      <c r="I166" s="65">
        <v>5</v>
      </c>
      <c r="J166" s="65">
        <f>C166*J9</f>
        <v>30</v>
      </c>
      <c r="K166" s="22"/>
      <c r="L166" s="65">
        <f>C166*L9</f>
        <v>15</v>
      </c>
      <c r="M166" s="39"/>
      <c r="N166" s="66">
        <f>SUM(L166,I166:J166,C166:E166)</f>
        <v>410</v>
      </c>
      <c r="P166" s="24"/>
    </row>
    <row r="167" spans="1:16" ht="33" customHeight="1" x14ac:dyDescent="0.25">
      <c r="A167" s="33" t="s">
        <v>105</v>
      </c>
      <c r="B167" s="34" t="s">
        <v>100</v>
      </c>
      <c r="C167" s="35">
        <v>300</v>
      </c>
      <c r="D167" s="36">
        <f>C167*D9</f>
        <v>30</v>
      </c>
      <c r="E167" s="36">
        <f>C167*E9</f>
        <v>30</v>
      </c>
      <c r="F167" s="29"/>
      <c r="G167" s="30"/>
      <c r="H167" s="30"/>
      <c r="I167" s="36">
        <v>5</v>
      </c>
      <c r="J167" s="36">
        <f>C167*J9</f>
        <v>30</v>
      </c>
      <c r="K167" s="31"/>
      <c r="L167" s="36">
        <f>C167*L9</f>
        <v>15</v>
      </c>
      <c r="M167" s="39"/>
      <c r="N167" s="37">
        <f t="shared" ref="N167:N173" si="12">SUM(L167,I167:J167,C167:E167)</f>
        <v>410</v>
      </c>
      <c r="P167" s="24"/>
    </row>
    <row r="168" spans="1:16" ht="42.75" customHeight="1" x14ac:dyDescent="0.25">
      <c r="A168" s="67" t="s">
        <v>191</v>
      </c>
      <c r="B168" s="68" t="s">
        <v>106</v>
      </c>
      <c r="C168" s="69">
        <v>500</v>
      </c>
      <c r="D168" s="38">
        <f>C168*D9</f>
        <v>50</v>
      </c>
      <c r="E168" s="38">
        <f>C168*E9</f>
        <v>50</v>
      </c>
      <c r="F168" s="70"/>
      <c r="G168" s="71"/>
      <c r="H168" s="71"/>
      <c r="I168" s="38">
        <v>5</v>
      </c>
      <c r="J168" s="38">
        <f>C168*J9</f>
        <v>50</v>
      </c>
      <c r="K168" s="39"/>
      <c r="L168" s="38">
        <f>C168*L9</f>
        <v>25</v>
      </c>
      <c r="M168" s="39"/>
      <c r="N168" s="72">
        <f t="shared" si="12"/>
        <v>680</v>
      </c>
      <c r="P168" s="24"/>
    </row>
    <row r="169" spans="1:16" ht="42.75" customHeight="1" x14ac:dyDescent="0.25">
      <c r="A169" s="67" t="s">
        <v>345</v>
      </c>
      <c r="B169" s="68" t="s">
        <v>346</v>
      </c>
      <c r="C169" s="69">
        <v>200</v>
      </c>
      <c r="D169" s="38">
        <v>20</v>
      </c>
      <c r="E169" s="38">
        <v>20</v>
      </c>
      <c r="F169" s="70"/>
      <c r="G169" s="71"/>
      <c r="H169" s="71"/>
      <c r="I169" s="38">
        <v>5</v>
      </c>
      <c r="J169" s="38">
        <v>20</v>
      </c>
      <c r="K169" s="39"/>
      <c r="L169" s="38">
        <v>10</v>
      </c>
      <c r="M169" s="39"/>
      <c r="N169" s="72">
        <v>275</v>
      </c>
      <c r="P169" s="24"/>
    </row>
    <row r="170" spans="1:16" ht="39.75" customHeight="1" x14ac:dyDescent="0.25">
      <c r="A170" s="33" t="s">
        <v>107</v>
      </c>
      <c r="B170" s="34" t="s">
        <v>108</v>
      </c>
      <c r="C170" s="35">
        <v>100</v>
      </c>
      <c r="D170" s="36">
        <f>C170*D9</f>
        <v>10</v>
      </c>
      <c r="E170" s="36">
        <f>C170*E9</f>
        <v>10</v>
      </c>
      <c r="F170" s="29"/>
      <c r="G170" s="30"/>
      <c r="H170" s="30"/>
      <c r="I170" s="36">
        <v>5</v>
      </c>
      <c r="J170" s="36">
        <f>C170*J9</f>
        <v>10</v>
      </c>
      <c r="K170" s="31"/>
      <c r="L170" s="36">
        <f>C170*L9</f>
        <v>5</v>
      </c>
      <c r="M170" s="39"/>
      <c r="N170" s="37">
        <f t="shared" si="12"/>
        <v>140</v>
      </c>
      <c r="P170" s="24"/>
    </row>
    <row r="171" spans="1:16" ht="42.75" customHeight="1" x14ac:dyDescent="0.25">
      <c r="A171" s="67" t="s">
        <v>363</v>
      </c>
      <c r="B171" s="68" t="s">
        <v>109</v>
      </c>
      <c r="C171" s="69">
        <v>400</v>
      </c>
      <c r="D171" s="38">
        <f>C171*D9</f>
        <v>40</v>
      </c>
      <c r="E171" s="38">
        <f>C171*E9</f>
        <v>40</v>
      </c>
      <c r="F171" s="70"/>
      <c r="G171" s="71"/>
      <c r="H171" s="71"/>
      <c r="I171" s="38">
        <v>5</v>
      </c>
      <c r="J171" s="38">
        <f>C171*J9</f>
        <v>40</v>
      </c>
      <c r="K171" s="39"/>
      <c r="L171" s="38">
        <f>C171*L9</f>
        <v>20</v>
      </c>
      <c r="M171" s="39"/>
      <c r="N171" s="72">
        <f t="shared" si="12"/>
        <v>545</v>
      </c>
      <c r="P171" s="24"/>
    </row>
    <row r="172" spans="1:16" ht="48.75" customHeight="1" x14ac:dyDescent="0.25">
      <c r="A172" s="33" t="s">
        <v>362</v>
      </c>
      <c r="B172" s="34" t="s">
        <v>110</v>
      </c>
      <c r="C172" s="35">
        <v>300</v>
      </c>
      <c r="D172" s="36">
        <f>C172*D9</f>
        <v>30</v>
      </c>
      <c r="E172" s="36">
        <f>C172*E9</f>
        <v>30</v>
      </c>
      <c r="F172" s="29"/>
      <c r="G172" s="30"/>
      <c r="H172" s="30"/>
      <c r="I172" s="36">
        <v>5</v>
      </c>
      <c r="J172" s="36">
        <f>C172*J9</f>
        <v>30</v>
      </c>
      <c r="K172" s="31"/>
      <c r="L172" s="36">
        <f>C172*L9</f>
        <v>15</v>
      </c>
      <c r="M172" s="39"/>
      <c r="N172" s="37">
        <f t="shared" si="12"/>
        <v>410</v>
      </c>
      <c r="P172" s="24"/>
    </row>
    <row r="173" spans="1:16" ht="48" customHeight="1" thickBot="1" x14ac:dyDescent="0.3">
      <c r="A173" s="80" t="s">
        <v>361</v>
      </c>
      <c r="B173" s="81" t="s">
        <v>111</v>
      </c>
      <c r="C173" s="82">
        <v>500</v>
      </c>
      <c r="D173" s="43">
        <f>C173*D9</f>
        <v>50</v>
      </c>
      <c r="E173" s="43">
        <f>C173*E9</f>
        <v>50</v>
      </c>
      <c r="F173" s="83"/>
      <c r="G173" s="84"/>
      <c r="H173" s="84"/>
      <c r="I173" s="43">
        <v>5</v>
      </c>
      <c r="J173" s="43">
        <f>C173*J9</f>
        <v>50</v>
      </c>
      <c r="K173" s="85"/>
      <c r="L173" s="43">
        <f>C173*L9</f>
        <v>25</v>
      </c>
      <c r="M173" s="39"/>
      <c r="N173" s="86">
        <f t="shared" si="12"/>
        <v>680</v>
      </c>
      <c r="P173" s="24"/>
    </row>
    <row r="174" spans="1:16" ht="39.950000000000003" customHeight="1" x14ac:dyDescent="0.25">
      <c r="A174" s="202" t="s">
        <v>2</v>
      </c>
      <c r="B174" s="205" t="s">
        <v>0</v>
      </c>
      <c r="C174" s="205" t="s">
        <v>1</v>
      </c>
      <c r="D174" s="3" t="s">
        <v>219</v>
      </c>
      <c r="E174" s="3" t="s">
        <v>220</v>
      </c>
      <c r="F174" s="3" t="s">
        <v>221</v>
      </c>
      <c r="G174" s="4" t="s">
        <v>222</v>
      </c>
      <c r="H174" s="3" t="s">
        <v>223</v>
      </c>
      <c r="I174" s="3" t="s">
        <v>224</v>
      </c>
      <c r="J174" s="3" t="s">
        <v>219</v>
      </c>
      <c r="K174" s="3" t="s">
        <v>225</v>
      </c>
      <c r="L174" s="10" t="s">
        <v>226</v>
      </c>
      <c r="M174" s="10" t="s">
        <v>308</v>
      </c>
      <c r="N174" s="208" t="s">
        <v>297</v>
      </c>
      <c r="P174" s="24"/>
    </row>
    <row r="175" spans="1:16" ht="15.75" customHeight="1" x14ac:dyDescent="0.25">
      <c r="A175" s="203"/>
      <c r="B175" s="206"/>
      <c r="C175" s="206"/>
      <c r="D175" s="7">
        <v>2</v>
      </c>
      <c r="E175" s="7">
        <v>3</v>
      </c>
      <c r="F175" s="7">
        <v>4</v>
      </c>
      <c r="G175" s="7">
        <v>5</v>
      </c>
      <c r="H175" s="7">
        <v>6</v>
      </c>
      <c r="I175" s="7">
        <v>7</v>
      </c>
      <c r="J175" s="7">
        <v>8</v>
      </c>
      <c r="K175" s="7">
        <v>9</v>
      </c>
      <c r="L175" s="11">
        <v>10</v>
      </c>
      <c r="M175" s="11">
        <v>11</v>
      </c>
      <c r="N175" s="209"/>
      <c r="P175" s="24"/>
    </row>
    <row r="176" spans="1:16" ht="15" customHeight="1" thickBot="1" x14ac:dyDescent="0.3">
      <c r="A176" s="204"/>
      <c r="B176" s="207"/>
      <c r="C176" s="207"/>
      <c r="D176" s="5">
        <v>0.1</v>
      </c>
      <c r="E176" s="5">
        <v>0.1</v>
      </c>
      <c r="F176" s="5">
        <v>0.1</v>
      </c>
      <c r="G176" s="6">
        <v>26</v>
      </c>
      <c r="H176" s="6">
        <v>25</v>
      </c>
      <c r="I176" s="6">
        <v>5</v>
      </c>
      <c r="J176" s="5">
        <v>0.1</v>
      </c>
      <c r="K176" s="5">
        <v>0.5</v>
      </c>
      <c r="L176" s="12">
        <v>0.05</v>
      </c>
      <c r="M176" s="12">
        <v>0.03</v>
      </c>
      <c r="N176" s="210"/>
      <c r="P176" s="24"/>
    </row>
    <row r="177" spans="1:16" ht="31.5" customHeight="1" x14ac:dyDescent="0.25">
      <c r="A177" s="240" t="s">
        <v>175</v>
      </c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2"/>
      <c r="P177" s="24"/>
    </row>
    <row r="178" spans="1:16" ht="39.950000000000003" customHeight="1" x14ac:dyDescent="0.25">
      <c r="A178" s="33" t="s">
        <v>112</v>
      </c>
      <c r="B178" s="34" t="s">
        <v>365</v>
      </c>
      <c r="C178" s="35">
        <v>300</v>
      </c>
      <c r="D178" s="36">
        <f>C178*D9</f>
        <v>30</v>
      </c>
      <c r="E178" s="36">
        <f>C178*E9</f>
        <v>30</v>
      </c>
      <c r="F178" s="29"/>
      <c r="G178" s="30"/>
      <c r="H178" s="30"/>
      <c r="I178" s="36">
        <v>5</v>
      </c>
      <c r="J178" s="36">
        <f>C178*J9</f>
        <v>30</v>
      </c>
      <c r="K178" s="31"/>
      <c r="L178" s="36">
        <f>C178*L9</f>
        <v>15</v>
      </c>
      <c r="M178" s="39"/>
      <c r="N178" s="37">
        <f>SUM(L178,I178:J178,C178:E178)</f>
        <v>410</v>
      </c>
      <c r="P178" s="24"/>
    </row>
    <row r="179" spans="1:16" ht="39.950000000000003" customHeight="1" x14ac:dyDescent="0.25">
      <c r="A179" s="67" t="s">
        <v>364</v>
      </c>
      <c r="B179" s="68" t="s">
        <v>366</v>
      </c>
      <c r="C179" s="69">
        <v>500</v>
      </c>
      <c r="D179" s="38">
        <f>C179*D9</f>
        <v>50</v>
      </c>
      <c r="E179" s="38">
        <f>C179*E9</f>
        <v>50</v>
      </c>
      <c r="F179" s="70"/>
      <c r="G179" s="71"/>
      <c r="H179" s="71"/>
      <c r="I179" s="38">
        <v>5</v>
      </c>
      <c r="J179" s="38">
        <f>C179*J9</f>
        <v>50</v>
      </c>
      <c r="K179" s="39"/>
      <c r="L179" s="38">
        <f>C179*L9</f>
        <v>25</v>
      </c>
      <c r="M179" s="39"/>
      <c r="N179" s="72">
        <f t="shared" ref="N179:N180" si="13">SUM(L179,I179:J179,C179:E179)</f>
        <v>680</v>
      </c>
      <c r="P179" s="24"/>
    </row>
    <row r="180" spans="1:16" ht="39.950000000000003" customHeight="1" thickBot="1" x14ac:dyDescent="0.3">
      <c r="A180" s="56" t="s">
        <v>113</v>
      </c>
      <c r="B180" s="57" t="s">
        <v>114</v>
      </c>
      <c r="C180" s="58">
        <v>500</v>
      </c>
      <c r="D180" s="59">
        <f>C180*D9</f>
        <v>50</v>
      </c>
      <c r="E180" s="59">
        <f>C180*E9</f>
        <v>50</v>
      </c>
      <c r="F180" s="45"/>
      <c r="G180" s="46"/>
      <c r="H180" s="46"/>
      <c r="I180" s="59">
        <v>5</v>
      </c>
      <c r="J180" s="59">
        <f>C180*J9</f>
        <v>50</v>
      </c>
      <c r="K180" s="47"/>
      <c r="L180" s="59">
        <f>C180*L9</f>
        <v>25</v>
      </c>
      <c r="M180" s="39"/>
      <c r="N180" s="60">
        <f t="shared" si="13"/>
        <v>680</v>
      </c>
      <c r="P180" s="24"/>
    </row>
    <row r="181" spans="1:16" ht="39.950000000000003" customHeight="1" thickBot="1" x14ac:dyDescent="0.3">
      <c r="A181" s="230" t="s">
        <v>176</v>
      </c>
      <c r="B181" s="231"/>
      <c r="C181" s="231"/>
      <c r="D181" s="231"/>
      <c r="E181" s="231"/>
      <c r="F181" s="231"/>
      <c r="G181" s="231"/>
      <c r="H181" s="231"/>
      <c r="I181" s="231"/>
      <c r="J181" s="231"/>
      <c r="K181" s="231"/>
      <c r="L181" s="231"/>
      <c r="M181" s="231"/>
      <c r="N181" s="232"/>
      <c r="P181" s="24"/>
    </row>
    <row r="182" spans="1:16" ht="39.950000000000003" customHeight="1" x14ac:dyDescent="0.25">
      <c r="A182" s="67" t="s">
        <v>115</v>
      </c>
      <c r="B182" s="68" t="s">
        <v>116</v>
      </c>
      <c r="C182" s="69">
        <v>200</v>
      </c>
      <c r="D182" s="38">
        <f>C182*D9</f>
        <v>20</v>
      </c>
      <c r="E182" s="38">
        <f>C182*E9</f>
        <v>20</v>
      </c>
      <c r="F182" s="70"/>
      <c r="G182" s="71"/>
      <c r="H182" s="71"/>
      <c r="I182" s="38">
        <v>5</v>
      </c>
      <c r="J182" s="38">
        <f>C182*J9</f>
        <v>20</v>
      </c>
      <c r="K182" s="39"/>
      <c r="L182" s="65">
        <f>C182*L9</f>
        <v>10</v>
      </c>
      <c r="M182" s="39"/>
      <c r="N182" s="72">
        <f>SUM(L182,I182:J182,C182:E182)</f>
        <v>275</v>
      </c>
      <c r="P182" s="24"/>
    </row>
    <row r="183" spans="1:16" ht="39.950000000000003" customHeight="1" x14ac:dyDescent="0.25">
      <c r="A183" s="33" t="s">
        <v>115</v>
      </c>
      <c r="B183" s="34" t="s">
        <v>117</v>
      </c>
      <c r="C183" s="35">
        <v>400</v>
      </c>
      <c r="D183" s="36">
        <f>C183*D9</f>
        <v>40</v>
      </c>
      <c r="E183" s="36">
        <f>C183*E9</f>
        <v>40</v>
      </c>
      <c r="F183" s="29"/>
      <c r="G183" s="30"/>
      <c r="H183" s="30"/>
      <c r="I183" s="36">
        <v>5</v>
      </c>
      <c r="J183" s="36">
        <f>C183*J9</f>
        <v>40</v>
      </c>
      <c r="K183" s="31"/>
      <c r="L183" s="36">
        <f>C183*L9</f>
        <v>20</v>
      </c>
      <c r="M183" s="39"/>
      <c r="N183" s="37">
        <f t="shared" ref="N183:N187" si="14">SUM(L183,I183:J183,C183:E183)</f>
        <v>545</v>
      </c>
      <c r="P183" s="24"/>
    </row>
    <row r="184" spans="1:16" ht="39.950000000000003" customHeight="1" x14ac:dyDescent="0.25">
      <c r="A184" s="67" t="s">
        <v>115</v>
      </c>
      <c r="B184" s="68" t="s">
        <v>118</v>
      </c>
      <c r="C184" s="69">
        <v>800</v>
      </c>
      <c r="D184" s="38">
        <f>C184*D9</f>
        <v>80</v>
      </c>
      <c r="E184" s="38">
        <f>C184*E9</f>
        <v>80</v>
      </c>
      <c r="F184" s="70"/>
      <c r="G184" s="71"/>
      <c r="H184" s="71"/>
      <c r="I184" s="38">
        <v>5</v>
      </c>
      <c r="J184" s="38">
        <f>C184*J9</f>
        <v>80</v>
      </c>
      <c r="K184" s="39"/>
      <c r="L184" s="38">
        <f>C184*L9</f>
        <v>40</v>
      </c>
      <c r="M184" s="39"/>
      <c r="N184" s="72">
        <f t="shared" si="14"/>
        <v>1085</v>
      </c>
      <c r="P184" s="24"/>
    </row>
    <row r="185" spans="1:16" ht="45" customHeight="1" x14ac:dyDescent="0.25">
      <c r="A185" s="33" t="s">
        <v>192</v>
      </c>
      <c r="B185" s="34" t="s">
        <v>119</v>
      </c>
      <c r="C185" s="35">
        <v>200</v>
      </c>
      <c r="D185" s="36">
        <f>C185*D9</f>
        <v>20</v>
      </c>
      <c r="E185" s="36">
        <f>C185*E9</f>
        <v>20</v>
      </c>
      <c r="F185" s="29"/>
      <c r="G185" s="30"/>
      <c r="H185" s="30"/>
      <c r="I185" s="36">
        <v>5</v>
      </c>
      <c r="J185" s="36">
        <f>C185*J9</f>
        <v>20</v>
      </c>
      <c r="K185" s="31"/>
      <c r="L185" s="36">
        <f>C185*L9</f>
        <v>10</v>
      </c>
      <c r="M185" s="39"/>
      <c r="N185" s="37">
        <f t="shared" si="14"/>
        <v>275</v>
      </c>
      <c r="P185" s="24"/>
    </row>
    <row r="186" spans="1:16" ht="45" customHeight="1" x14ac:dyDescent="0.25">
      <c r="A186" s="67" t="s">
        <v>193</v>
      </c>
      <c r="B186" s="68" t="s">
        <v>120</v>
      </c>
      <c r="C186" s="69">
        <v>100</v>
      </c>
      <c r="D186" s="38">
        <f>C186*D9</f>
        <v>10</v>
      </c>
      <c r="E186" s="38">
        <f>C186*E9</f>
        <v>10</v>
      </c>
      <c r="F186" s="70"/>
      <c r="G186" s="71"/>
      <c r="H186" s="71"/>
      <c r="I186" s="38">
        <v>5</v>
      </c>
      <c r="J186" s="38">
        <f>C186*J9</f>
        <v>10</v>
      </c>
      <c r="K186" s="39"/>
      <c r="L186" s="38">
        <f>C186*L9</f>
        <v>5</v>
      </c>
      <c r="M186" s="39"/>
      <c r="N186" s="72">
        <f t="shared" si="14"/>
        <v>140</v>
      </c>
      <c r="P186" s="24"/>
    </row>
    <row r="187" spans="1:16" ht="46.5" customHeight="1" thickBot="1" x14ac:dyDescent="0.3">
      <c r="A187" s="80" t="s">
        <v>121</v>
      </c>
      <c r="B187" s="81" t="s">
        <v>122</v>
      </c>
      <c r="C187" s="82">
        <v>200</v>
      </c>
      <c r="D187" s="43">
        <f>C187*D9</f>
        <v>20</v>
      </c>
      <c r="E187" s="43">
        <f>C187*E9</f>
        <v>20</v>
      </c>
      <c r="F187" s="83"/>
      <c r="G187" s="84"/>
      <c r="H187" s="84"/>
      <c r="I187" s="43">
        <v>5</v>
      </c>
      <c r="J187" s="43">
        <f>C187*J9</f>
        <v>20</v>
      </c>
      <c r="K187" s="85"/>
      <c r="L187" s="43">
        <f>C187*L9</f>
        <v>10</v>
      </c>
      <c r="M187" s="39"/>
      <c r="N187" s="86">
        <f t="shared" si="14"/>
        <v>275</v>
      </c>
      <c r="P187" s="24"/>
    </row>
    <row r="188" spans="1:16" ht="25.5" customHeight="1" thickBot="1" x14ac:dyDescent="0.3">
      <c r="A188" s="9"/>
      <c r="B188" s="49"/>
      <c r="C188" s="50"/>
      <c r="D188" s="51"/>
      <c r="E188" s="51"/>
      <c r="F188" s="51"/>
      <c r="G188" s="53"/>
      <c r="H188" s="53"/>
      <c r="I188" s="53"/>
      <c r="J188" s="51"/>
      <c r="K188" s="51"/>
      <c r="L188" s="51"/>
      <c r="M188" s="51"/>
      <c r="N188" s="61"/>
      <c r="P188" s="24"/>
    </row>
    <row r="189" spans="1:16" ht="39" customHeight="1" x14ac:dyDescent="0.25">
      <c r="A189" s="202" t="s">
        <v>2</v>
      </c>
      <c r="B189" s="205" t="s">
        <v>0</v>
      </c>
      <c r="C189" s="205" t="s">
        <v>1</v>
      </c>
      <c r="D189" s="3" t="s">
        <v>219</v>
      </c>
      <c r="E189" s="3" t="s">
        <v>220</v>
      </c>
      <c r="F189" s="3" t="s">
        <v>221</v>
      </c>
      <c r="G189" s="4" t="s">
        <v>222</v>
      </c>
      <c r="H189" s="3" t="s">
        <v>223</v>
      </c>
      <c r="I189" s="3" t="s">
        <v>224</v>
      </c>
      <c r="J189" s="3" t="s">
        <v>219</v>
      </c>
      <c r="K189" s="3" t="s">
        <v>225</v>
      </c>
      <c r="L189" s="10" t="s">
        <v>226</v>
      </c>
      <c r="M189" s="10" t="s">
        <v>308</v>
      </c>
      <c r="N189" s="208" t="s">
        <v>297</v>
      </c>
      <c r="P189" s="24"/>
    </row>
    <row r="190" spans="1:16" ht="15.75" customHeight="1" x14ac:dyDescent="0.25">
      <c r="A190" s="203"/>
      <c r="B190" s="206"/>
      <c r="C190" s="206"/>
      <c r="D190" s="7">
        <v>2</v>
      </c>
      <c r="E190" s="7">
        <v>3</v>
      </c>
      <c r="F190" s="7">
        <v>4</v>
      </c>
      <c r="G190" s="7">
        <v>5</v>
      </c>
      <c r="H190" s="7">
        <v>6</v>
      </c>
      <c r="I190" s="7">
        <v>7</v>
      </c>
      <c r="J190" s="7">
        <v>8</v>
      </c>
      <c r="K190" s="7">
        <v>9</v>
      </c>
      <c r="L190" s="11">
        <v>10</v>
      </c>
      <c r="M190" s="11">
        <v>11</v>
      </c>
      <c r="N190" s="209"/>
      <c r="P190" s="24"/>
    </row>
    <row r="191" spans="1:16" ht="15" customHeight="1" thickBot="1" x14ac:dyDescent="0.3">
      <c r="A191" s="204"/>
      <c r="B191" s="207"/>
      <c r="C191" s="207"/>
      <c r="D191" s="5">
        <v>0.1</v>
      </c>
      <c r="E191" s="5">
        <v>0.1</v>
      </c>
      <c r="F191" s="5">
        <v>0.1</v>
      </c>
      <c r="G191" s="6">
        <v>26</v>
      </c>
      <c r="H191" s="6">
        <v>25</v>
      </c>
      <c r="I191" s="6">
        <v>5</v>
      </c>
      <c r="J191" s="5">
        <v>0.1</v>
      </c>
      <c r="K191" s="5">
        <v>0.5</v>
      </c>
      <c r="L191" s="12">
        <v>0.05</v>
      </c>
      <c r="M191" s="12">
        <v>0.03</v>
      </c>
      <c r="N191" s="210"/>
      <c r="P191" s="24"/>
    </row>
    <row r="192" spans="1:16" ht="51" customHeight="1" thickBot="1" x14ac:dyDescent="0.3">
      <c r="A192" s="230" t="s">
        <v>177</v>
      </c>
      <c r="B192" s="231"/>
      <c r="C192" s="231"/>
      <c r="D192" s="231"/>
      <c r="E192" s="231"/>
      <c r="F192" s="231"/>
      <c r="G192" s="231"/>
      <c r="H192" s="231"/>
      <c r="I192" s="231"/>
      <c r="J192" s="231"/>
      <c r="K192" s="231"/>
      <c r="L192" s="231"/>
      <c r="M192" s="231"/>
      <c r="N192" s="232"/>
      <c r="P192" s="24"/>
    </row>
    <row r="193" spans="1:28" ht="59.25" customHeight="1" x14ac:dyDescent="0.25">
      <c r="A193" s="67" t="s">
        <v>123</v>
      </c>
      <c r="B193" s="68" t="s">
        <v>124</v>
      </c>
      <c r="C193" s="69">
        <v>200</v>
      </c>
      <c r="D193" s="38">
        <f>C193*D9</f>
        <v>20</v>
      </c>
      <c r="E193" s="38">
        <f>C193*E9</f>
        <v>20</v>
      </c>
      <c r="F193" s="70"/>
      <c r="G193" s="71"/>
      <c r="H193" s="71"/>
      <c r="I193" s="38">
        <v>5</v>
      </c>
      <c r="J193" s="38">
        <f>C193*J9</f>
        <v>20</v>
      </c>
      <c r="K193" s="39"/>
      <c r="L193" s="65">
        <f>C193*L9</f>
        <v>10</v>
      </c>
      <c r="M193" s="39"/>
      <c r="N193" s="72">
        <f>SUM(L193,I193:J193,C193:E193)</f>
        <v>275</v>
      </c>
      <c r="P193" s="24"/>
    </row>
    <row r="194" spans="1:28" ht="59.25" customHeight="1" x14ac:dyDescent="0.25">
      <c r="A194" s="33" t="s">
        <v>125</v>
      </c>
      <c r="B194" s="34" t="s">
        <v>126</v>
      </c>
      <c r="C194" s="35">
        <v>120</v>
      </c>
      <c r="D194" s="36">
        <f>C194*D9</f>
        <v>12</v>
      </c>
      <c r="E194" s="36">
        <f>C194*E9</f>
        <v>12</v>
      </c>
      <c r="F194" s="29"/>
      <c r="G194" s="30"/>
      <c r="H194" s="30"/>
      <c r="I194" s="36">
        <v>5</v>
      </c>
      <c r="J194" s="36">
        <f>C194*J9</f>
        <v>12</v>
      </c>
      <c r="K194" s="31"/>
      <c r="L194" s="36">
        <f>C194*L9</f>
        <v>6</v>
      </c>
      <c r="M194" s="39"/>
      <c r="N194" s="37">
        <f t="shared" ref="N194:N197" si="15">SUM(L194,I194:J194,C194:E194)</f>
        <v>167</v>
      </c>
      <c r="P194" s="24"/>
    </row>
    <row r="195" spans="1:28" ht="83.25" customHeight="1" x14ac:dyDescent="0.25">
      <c r="A195" s="67" t="s">
        <v>127</v>
      </c>
      <c r="B195" s="68" t="s">
        <v>128</v>
      </c>
      <c r="C195" s="69">
        <v>120</v>
      </c>
      <c r="D195" s="38">
        <f>C195*D9</f>
        <v>12</v>
      </c>
      <c r="E195" s="38">
        <f>C195*E9</f>
        <v>12</v>
      </c>
      <c r="F195" s="70"/>
      <c r="G195" s="71"/>
      <c r="H195" s="71"/>
      <c r="I195" s="38">
        <v>5</v>
      </c>
      <c r="J195" s="38">
        <f>C195*J9</f>
        <v>12</v>
      </c>
      <c r="K195" s="39"/>
      <c r="L195" s="38">
        <f>C195*L9</f>
        <v>6</v>
      </c>
      <c r="M195" s="39"/>
      <c r="N195" s="72">
        <f t="shared" si="15"/>
        <v>167</v>
      </c>
      <c r="P195" s="24"/>
    </row>
    <row r="196" spans="1:28" ht="82.5" customHeight="1" x14ac:dyDescent="0.25">
      <c r="A196" s="33" t="s">
        <v>129</v>
      </c>
      <c r="B196" s="34" t="s">
        <v>130</v>
      </c>
      <c r="C196" s="35">
        <v>120</v>
      </c>
      <c r="D196" s="36">
        <f>C196*D9</f>
        <v>12</v>
      </c>
      <c r="E196" s="36">
        <f>C196*E9</f>
        <v>12</v>
      </c>
      <c r="F196" s="29"/>
      <c r="G196" s="30"/>
      <c r="H196" s="30"/>
      <c r="I196" s="36">
        <v>5</v>
      </c>
      <c r="J196" s="36">
        <f>C196*J9</f>
        <v>12</v>
      </c>
      <c r="K196" s="31"/>
      <c r="L196" s="36">
        <f>C196*L9</f>
        <v>6</v>
      </c>
      <c r="M196" s="39"/>
      <c r="N196" s="37">
        <f t="shared" si="15"/>
        <v>167</v>
      </c>
      <c r="P196" s="24"/>
    </row>
    <row r="197" spans="1:28" ht="54.75" customHeight="1" x14ac:dyDescent="0.25">
      <c r="A197" s="67" t="s">
        <v>194</v>
      </c>
      <c r="B197" s="68" t="s">
        <v>131</v>
      </c>
      <c r="C197" s="69">
        <v>200</v>
      </c>
      <c r="D197" s="38">
        <f>C197*D9</f>
        <v>20</v>
      </c>
      <c r="E197" s="38">
        <f>C197*E9</f>
        <v>20</v>
      </c>
      <c r="F197" s="70"/>
      <c r="G197" s="71"/>
      <c r="H197" s="71"/>
      <c r="I197" s="38">
        <v>5</v>
      </c>
      <c r="J197" s="38">
        <f>C197*J9</f>
        <v>20</v>
      </c>
      <c r="K197" s="39"/>
      <c r="L197" s="38">
        <f>C197*L9</f>
        <v>10</v>
      </c>
      <c r="M197" s="39"/>
      <c r="N197" s="72">
        <f t="shared" si="15"/>
        <v>275</v>
      </c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33.75" customHeight="1" x14ac:dyDescent="0.25">
      <c r="A198" s="33" t="s">
        <v>329</v>
      </c>
      <c r="B198" s="34" t="s">
        <v>132</v>
      </c>
      <c r="C198" s="35">
        <v>1000</v>
      </c>
      <c r="D198" s="36">
        <f>C198*D9</f>
        <v>100</v>
      </c>
      <c r="E198" s="36">
        <f>C198*E9</f>
        <v>100</v>
      </c>
      <c r="F198" s="29"/>
      <c r="G198" s="30"/>
      <c r="H198" s="30"/>
      <c r="I198" s="36">
        <v>5</v>
      </c>
      <c r="J198" s="36">
        <f>C198*J9</f>
        <v>100</v>
      </c>
      <c r="K198" s="31"/>
      <c r="L198" s="36">
        <f>C198*L9</f>
        <v>50</v>
      </c>
      <c r="M198" s="39"/>
      <c r="N198" s="37">
        <f>SUM(L198,I198:J198,C198:E198)</f>
        <v>1355</v>
      </c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42.75" customHeight="1" thickBot="1" x14ac:dyDescent="0.3">
      <c r="A199" s="80" t="s">
        <v>133</v>
      </c>
      <c r="B199" s="81" t="s">
        <v>134</v>
      </c>
      <c r="C199" s="82">
        <v>500</v>
      </c>
      <c r="D199" s="43">
        <f>C199*D9</f>
        <v>50</v>
      </c>
      <c r="E199" s="43">
        <f>C199*E9</f>
        <v>50</v>
      </c>
      <c r="F199" s="83"/>
      <c r="G199" s="84"/>
      <c r="H199" s="84"/>
      <c r="I199" s="43">
        <v>5</v>
      </c>
      <c r="J199" s="43">
        <f>C199*J9</f>
        <v>50</v>
      </c>
      <c r="K199" s="85"/>
      <c r="L199" s="43">
        <f>C199*L9</f>
        <v>25</v>
      </c>
      <c r="M199" s="39"/>
      <c r="N199" s="86">
        <f>SUM(L199,I199:J199,C199:E199)</f>
        <v>680</v>
      </c>
      <c r="O199" s="15"/>
      <c r="P199" s="24"/>
    </row>
    <row r="200" spans="1:28" ht="31.5" customHeight="1" thickBot="1" x14ac:dyDescent="0.3">
      <c r="A200" s="9"/>
      <c r="B200" s="49"/>
      <c r="C200" s="50"/>
      <c r="D200" s="51"/>
      <c r="E200" s="51"/>
      <c r="F200" s="51"/>
      <c r="G200" s="53"/>
      <c r="H200" s="53"/>
      <c r="I200" s="53"/>
      <c r="J200" s="51"/>
      <c r="K200" s="51"/>
      <c r="L200" s="51"/>
      <c r="M200" s="51"/>
      <c r="N200" s="61"/>
      <c r="P200" s="24"/>
    </row>
    <row r="201" spans="1:28" ht="39" customHeight="1" x14ac:dyDescent="0.25">
      <c r="A201" s="202" t="s">
        <v>2</v>
      </c>
      <c r="B201" s="205" t="s">
        <v>0</v>
      </c>
      <c r="C201" s="205" t="s">
        <v>1</v>
      </c>
      <c r="D201" s="3" t="s">
        <v>219</v>
      </c>
      <c r="E201" s="3" t="s">
        <v>220</v>
      </c>
      <c r="F201" s="3" t="s">
        <v>221</v>
      </c>
      <c r="G201" s="4" t="s">
        <v>222</v>
      </c>
      <c r="H201" s="3" t="s">
        <v>223</v>
      </c>
      <c r="I201" s="3" t="s">
        <v>224</v>
      </c>
      <c r="J201" s="3" t="s">
        <v>219</v>
      </c>
      <c r="K201" s="3" t="s">
        <v>225</v>
      </c>
      <c r="L201" s="10" t="s">
        <v>226</v>
      </c>
      <c r="M201" s="10" t="s">
        <v>308</v>
      </c>
      <c r="N201" s="208" t="s">
        <v>297</v>
      </c>
      <c r="P201" s="24"/>
    </row>
    <row r="202" spans="1:28" ht="15.75" customHeight="1" x14ac:dyDescent="0.25">
      <c r="A202" s="203"/>
      <c r="B202" s="206"/>
      <c r="C202" s="206"/>
      <c r="D202" s="7">
        <v>2</v>
      </c>
      <c r="E202" s="7">
        <v>3</v>
      </c>
      <c r="F202" s="7">
        <v>4</v>
      </c>
      <c r="G202" s="7">
        <v>5</v>
      </c>
      <c r="H202" s="7">
        <v>6</v>
      </c>
      <c r="I202" s="7">
        <v>7</v>
      </c>
      <c r="J202" s="7">
        <v>8</v>
      </c>
      <c r="K202" s="7">
        <v>9</v>
      </c>
      <c r="L202" s="11">
        <v>10</v>
      </c>
      <c r="M202" s="11">
        <v>11</v>
      </c>
      <c r="N202" s="209"/>
      <c r="P202" s="24"/>
    </row>
    <row r="203" spans="1:28" ht="15" customHeight="1" thickBot="1" x14ac:dyDescent="0.3">
      <c r="A203" s="204"/>
      <c r="B203" s="207"/>
      <c r="C203" s="207"/>
      <c r="D203" s="5">
        <v>0.1</v>
      </c>
      <c r="E203" s="5">
        <v>0.1</v>
      </c>
      <c r="F203" s="5">
        <v>0.1</v>
      </c>
      <c r="G203" s="6">
        <v>26</v>
      </c>
      <c r="H203" s="6">
        <v>25</v>
      </c>
      <c r="I203" s="6">
        <v>5</v>
      </c>
      <c r="J203" s="5">
        <v>0.1</v>
      </c>
      <c r="K203" s="5">
        <v>0.5</v>
      </c>
      <c r="L203" s="12">
        <v>0.05</v>
      </c>
      <c r="M203" s="12">
        <v>0.03</v>
      </c>
      <c r="N203" s="210"/>
      <c r="P203" s="24"/>
    </row>
    <row r="204" spans="1:28" ht="37.5" customHeight="1" thickBot="1" x14ac:dyDescent="0.3">
      <c r="A204" s="237" t="s">
        <v>170</v>
      </c>
      <c r="B204" s="238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38"/>
      <c r="N204" s="239"/>
      <c r="P204" s="24"/>
    </row>
    <row r="205" spans="1:28" ht="59.25" customHeight="1" x14ac:dyDescent="0.25">
      <c r="A205" s="87" t="s">
        <v>135</v>
      </c>
      <c r="B205" s="88" t="s">
        <v>136</v>
      </c>
      <c r="C205" s="89">
        <v>500</v>
      </c>
      <c r="D205" s="90">
        <f>C205*D9</f>
        <v>50</v>
      </c>
      <c r="E205" s="90">
        <f>C205*E9</f>
        <v>50</v>
      </c>
      <c r="F205" s="91"/>
      <c r="G205" s="92"/>
      <c r="H205" s="92"/>
      <c r="I205" s="90">
        <v>5</v>
      </c>
      <c r="J205" s="90">
        <f>C205*J9</f>
        <v>50</v>
      </c>
      <c r="K205" s="93"/>
      <c r="L205" s="90">
        <f>C205*L9</f>
        <v>25</v>
      </c>
      <c r="M205" s="151"/>
      <c r="N205" s="94">
        <f>SUM(L205,I205:J205,C205:E205)</f>
        <v>680</v>
      </c>
      <c r="P205" s="24"/>
    </row>
    <row r="206" spans="1:28" ht="67.5" customHeight="1" x14ac:dyDescent="0.25">
      <c r="A206" s="95" t="s">
        <v>195</v>
      </c>
      <c r="B206" s="96" t="s">
        <v>137</v>
      </c>
      <c r="C206" s="97">
        <v>300</v>
      </c>
      <c r="D206" s="98">
        <f>C206*D9</f>
        <v>30</v>
      </c>
      <c r="E206" s="98">
        <f>C206*E9</f>
        <v>30</v>
      </c>
      <c r="F206" s="99"/>
      <c r="G206" s="100"/>
      <c r="H206" s="100"/>
      <c r="I206" s="98">
        <v>5</v>
      </c>
      <c r="J206" s="98">
        <f>C206*J9</f>
        <v>30</v>
      </c>
      <c r="K206" s="101"/>
      <c r="L206" s="98">
        <f>C206*L9</f>
        <v>15</v>
      </c>
      <c r="M206" s="152"/>
      <c r="N206" s="102">
        <f t="shared" ref="N206:N210" si="16">SUM(L206,I206:J206,C206:E206)</f>
        <v>410</v>
      </c>
      <c r="P206" s="24"/>
    </row>
    <row r="207" spans="1:28" ht="66" customHeight="1" x14ac:dyDescent="0.25">
      <c r="A207" s="103" t="s">
        <v>196</v>
      </c>
      <c r="B207" s="104" t="s">
        <v>262</v>
      </c>
      <c r="C207" s="105">
        <v>500</v>
      </c>
      <c r="D207" s="106">
        <f>C207*D9</f>
        <v>50</v>
      </c>
      <c r="E207" s="106">
        <f>C207*E9</f>
        <v>50</v>
      </c>
      <c r="F207" s="107"/>
      <c r="G207" s="108"/>
      <c r="H207" s="108"/>
      <c r="I207" s="106">
        <v>5</v>
      </c>
      <c r="J207" s="106">
        <f>C207*J9</f>
        <v>50</v>
      </c>
      <c r="K207" s="109"/>
      <c r="L207" s="106">
        <f>C207*L9</f>
        <v>25</v>
      </c>
      <c r="M207" s="152"/>
      <c r="N207" s="110">
        <f t="shared" si="16"/>
        <v>680</v>
      </c>
      <c r="P207" s="24"/>
    </row>
    <row r="208" spans="1:28" ht="46.5" customHeight="1" x14ac:dyDescent="0.25">
      <c r="A208" s="95" t="s">
        <v>182</v>
      </c>
      <c r="B208" s="96" t="s">
        <v>138</v>
      </c>
      <c r="C208" s="97">
        <v>500</v>
      </c>
      <c r="D208" s="98">
        <f>C208*D9</f>
        <v>50</v>
      </c>
      <c r="E208" s="98">
        <f>C208*E9</f>
        <v>50</v>
      </c>
      <c r="F208" s="99"/>
      <c r="G208" s="100"/>
      <c r="H208" s="98">
        <v>25</v>
      </c>
      <c r="I208" s="98">
        <v>5</v>
      </c>
      <c r="J208" s="98">
        <f>C208*J9</f>
        <v>50</v>
      </c>
      <c r="K208" s="98">
        <v>250</v>
      </c>
      <c r="L208" s="98">
        <f>C208*L9</f>
        <v>25</v>
      </c>
      <c r="M208" s="152"/>
      <c r="N208" s="102">
        <f>SUM(H208:L208,C208:E208)</f>
        <v>955</v>
      </c>
      <c r="P208" s="24"/>
    </row>
    <row r="209" spans="1:16" ht="36" customHeight="1" x14ac:dyDescent="0.25">
      <c r="A209" s="103" t="s">
        <v>139</v>
      </c>
      <c r="B209" s="104" t="s">
        <v>140</v>
      </c>
      <c r="C209" s="105">
        <v>1000</v>
      </c>
      <c r="D209" s="106">
        <f>C209*D9</f>
        <v>100</v>
      </c>
      <c r="E209" s="106">
        <f>C209*E9</f>
        <v>100</v>
      </c>
      <c r="F209" s="107"/>
      <c r="G209" s="108"/>
      <c r="H209" s="108"/>
      <c r="I209" s="106">
        <v>5</v>
      </c>
      <c r="J209" s="106">
        <f>C209*J9</f>
        <v>100</v>
      </c>
      <c r="K209" s="109"/>
      <c r="L209" s="106">
        <f>C209*L9</f>
        <v>50</v>
      </c>
      <c r="M209" s="152"/>
      <c r="N209" s="110">
        <f t="shared" si="16"/>
        <v>1355</v>
      </c>
      <c r="P209" s="24"/>
    </row>
    <row r="210" spans="1:16" ht="42" customHeight="1" x14ac:dyDescent="0.25">
      <c r="A210" s="95" t="s">
        <v>333</v>
      </c>
      <c r="B210" s="96" t="s">
        <v>141</v>
      </c>
      <c r="C210" s="97">
        <v>1000</v>
      </c>
      <c r="D210" s="98">
        <f>C210*D9</f>
        <v>100</v>
      </c>
      <c r="E210" s="98">
        <f>C210*E9</f>
        <v>100</v>
      </c>
      <c r="F210" s="99"/>
      <c r="G210" s="100"/>
      <c r="H210" s="100"/>
      <c r="I210" s="98">
        <v>5</v>
      </c>
      <c r="J210" s="98">
        <f>C210*J9</f>
        <v>100</v>
      </c>
      <c r="K210" s="101"/>
      <c r="L210" s="98">
        <f>C210*L9</f>
        <v>50</v>
      </c>
      <c r="M210" s="152"/>
      <c r="N210" s="102">
        <f t="shared" si="16"/>
        <v>1355</v>
      </c>
      <c r="P210" s="24"/>
    </row>
    <row r="211" spans="1:16" ht="42" customHeight="1" x14ac:dyDescent="0.25">
      <c r="A211" s="95" t="s">
        <v>334</v>
      </c>
      <c r="B211" s="96" t="s">
        <v>141</v>
      </c>
      <c r="C211" s="97">
        <v>3000</v>
      </c>
      <c r="D211" s="98">
        <v>300</v>
      </c>
      <c r="E211" s="98">
        <v>300</v>
      </c>
      <c r="F211" s="99"/>
      <c r="G211" s="100"/>
      <c r="H211" s="100"/>
      <c r="I211" s="98">
        <v>5</v>
      </c>
      <c r="J211" s="98">
        <v>300</v>
      </c>
      <c r="K211" s="101"/>
      <c r="L211" s="98">
        <v>150</v>
      </c>
      <c r="M211" s="181"/>
      <c r="N211" s="102">
        <v>4055</v>
      </c>
      <c r="P211" s="24"/>
    </row>
    <row r="212" spans="1:16" ht="51" customHeight="1" x14ac:dyDescent="0.25">
      <c r="A212" s="103" t="s">
        <v>142</v>
      </c>
      <c r="B212" s="104" t="s">
        <v>143</v>
      </c>
      <c r="C212" s="105">
        <v>600</v>
      </c>
      <c r="D212" s="106">
        <f>C212*D9</f>
        <v>60</v>
      </c>
      <c r="E212" s="106">
        <f>C212*E9</f>
        <v>60</v>
      </c>
      <c r="F212" s="107"/>
      <c r="G212" s="108"/>
      <c r="H212" s="108"/>
      <c r="I212" s="106">
        <v>5</v>
      </c>
      <c r="J212" s="106">
        <f>C212*J9</f>
        <v>60</v>
      </c>
      <c r="K212" s="109"/>
      <c r="L212" s="106">
        <f>C212*L9</f>
        <v>30</v>
      </c>
      <c r="M212" s="106">
        <f>C212*M9</f>
        <v>18</v>
      </c>
      <c r="N212" s="110">
        <f>SUM(L212,I212:J212,C212:E212,M212)</f>
        <v>833</v>
      </c>
      <c r="P212" s="24"/>
    </row>
    <row r="213" spans="1:16" ht="39.75" customHeight="1" thickBot="1" x14ac:dyDescent="0.3">
      <c r="A213" s="111" t="s">
        <v>197</v>
      </c>
      <c r="B213" s="112" t="s">
        <v>144</v>
      </c>
      <c r="C213" s="113">
        <v>700</v>
      </c>
      <c r="D213" s="114">
        <f>C213*D9</f>
        <v>70</v>
      </c>
      <c r="E213" s="114">
        <f>C213*E9</f>
        <v>70</v>
      </c>
      <c r="F213" s="115"/>
      <c r="G213" s="116"/>
      <c r="H213" s="116"/>
      <c r="I213" s="114">
        <v>5</v>
      </c>
      <c r="J213" s="114">
        <f>C213*J9</f>
        <v>70</v>
      </c>
      <c r="K213" s="117"/>
      <c r="L213" s="114">
        <f>C213*L9</f>
        <v>35</v>
      </c>
      <c r="M213" s="114">
        <f>C213*M9</f>
        <v>21</v>
      </c>
      <c r="N213" s="118">
        <f>SUM(L213,I213:J213,C213:E213,M213)</f>
        <v>971</v>
      </c>
      <c r="P213" s="24"/>
    </row>
    <row r="214" spans="1:16" ht="15.75" customHeight="1" thickBot="1" x14ac:dyDescent="0.3">
      <c r="A214" s="230" t="s">
        <v>171</v>
      </c>
      <c r="B214" s="231"/>
      <c r="C214" s="231"/>
      <c r="D214" s="231"/>
      <c r="E214" s="231"/>
      <c r="F214" s="231"/>
      <c r="G214" s="231"/>
      <c r="H214" s="231"/>
      <c r="I214" s="231"/>
      <c r="J214" s="231"/>
      <c r="K214" s="231"/>
      <c r="L214" s="231"/>
      <c r="M214" s="231"/>
      <c r="N214" s="232"/>
      <c r="P214" s="24"/>
    </row>
    <row r="215" spans="1:16" ht="18.75" customHeight="1" x14ac:dyDescent="0.25">
      <c r="A215" s="87" t="s">
        <v>335</v>
      </c>
      <c r="B215" s="88" t="s">
        <v>116</v>
      </c>
      <c r="C215" s="89">
        <v>500</v>
      </c>
      <c r="D215" s="90">
        <f>C215*D9</f>
        <v>50</v>
      </c>
      <c r="E215" s="90">
        <f>C215*E9</f>
        <v>50</v>
      </c>
      <c r="F215" s="91"/>
      <c r="G215" s="92"/>
      <c r="H215" s="92"/>
      <c r="I215" s="90">
        <v>5</v>
      </c>
      <c r="J215" s="90">
        <f>C215*J9</f>
        <v>50</v>
      </c>
      <c r="K215" s="93"/>
      <c r="L215" s="90">
        <f>C215*L9</f>
        <v>25</v>
      </c>
      <c r="M215" s="90">
        <f>C215*M9</f>
        <v>15</v>
      </c>
      <c r="N215" s="94">
        <f>SUM(L215,I215:J215,C215:E215,M215)</f>
        <v>695</v>
      </c>
      <c r="P215" s="24"/>
    </row>
    <row r="216" spans="1:16" ht="25.5" customHeight="1" thickBot="1" x14ac:dyDescent="0.3">
      <c r="A216" s="111" t="s">
        <v>335</v>
      </c>
      <c r="B216" s="112" t="s">
        <v>117</v>
      </c>
      <c r="C216" s="113">
        <v>800</v>
      </c>
      <c r="D216" s="114">
        <f>C216*D9</f>
        <v>80</v>
      </c>
      <c r="E216" s="114">
        <f>C216*E9</f>
        <v>80</v>
      </c>
      <c r="F216" s="115"/>
      <c r="G216" s="116"/>
      <c r="H216" s="116"/>
      <c r="I216" s="114">
        <v>5</v>
      </c>
      <c r="J216" s="114">
        <f>C216*J9</f>
        <v>80</v>
      </c>
      <c r="K216" s="117"/>
      <c r="L216" s="114">
        <f>C216*L9</f>
        <v>40</v>
      </c>
      <c r="M216" s="114">
        <f>C216*M9</f>
        <v>24</v>
      </c>
      <c r="N216" s="118">
        <f>SUM(L216,I216:J216,C216:E216,M216)</f>
        <v>1109</v>
      </c>
      <c r="P216" s="24"/>
    </row>
    <row r="217" spans="1:16" ht="39" customHeight="1" x14ac:dyDescent="0.25">
      <c r="A217" s="202" t="s">
        <v>2</v>
      </c>
      <c r="B217" s="205" t="s">
        <v>0</v>
      </c>
      <c r="C217" s="205" t="s">
        <v>1</v>
      </c>
      <c r="D217" s="3" t="s">
        <v>219</v>
      </c>
      <c r="E217" s="3" t="s">
        <v>220</v>
      </c>
      <c r="F217" s="3" t="s">
        <v>221</v>
      </c>
      <c r="G217" s="4" t="s">
        <v>222</v>
      </c>
      <c r="H217" s="3" t="s">
        <v>223</v>
      </c>
      <c r="I217" s="3" t="s">
        <v>224</v>
      </c>
      <c r="J217" s="3" t="s">
        <v>219</v>
      </c>
      <c r="K217" s="3" t="s">
        <v>225</v>
      </c>
      <c r="L217" s="10" t="s">
        <v>226</v>
      </c>
      <c r="M217" s="10" t="s">
        <v>308</v>
      </c>
      <c r="N217" s="208" t="s">
        <v>297</v>
      </c>
      <c r="P217" s="24"/>
    </row>
    <row r="218" spans="1:16" ht="15" customHeight="1" x14ac:dyDescent="0.25">
      <c r="A218" s="203"/>
      <c r="B218" s="206"/>
      <c r="C218" s="206"/>
      <c r="D218" s="7">
        <v>2</v>
      </c>
      <c r="E218" s="7">
        <v>3</v>
      </c>
      <c r="F218" s="7">
        <v>4</v>
      </c>
      <c r="G218" s="7">
        <v>5</v>
      </c>
      <c r="H218" s="7">
        <v>6</v>
      </c>
      <c r="I218" s="7">
        <v>7</v>
      </c>
      <c r="J218" s="7">
        <v>8</v>
      </c>
      <c r="K218" s="7">
        <v>9</v>
      </c>
      <c r="L218" s="11">
        <v>10</v>
      </c>
      <c r="M218" s="11">
        <v>11</v>
      </c>
      <c r="N218" s="209"/>
      <c r="P218" s="24"/>
    </row>
    <row r="219" spans="1:16" ht="15" customHeight="1" thickBot="1" x14ac:dyDescent="0.3">
      <c r="A219" s="204"/>
      <c r="B219" s="207"/>
      <c r="C219" s="207"/>
      <c r="D219" s="5">
        <v>0.1</v>
      </c>
      <c r="E219" s="5">
        <v>0.1</v>
      </c>
      <c r="F219" s="5">
        <v>0.1</v>
      </c>
      <c r="G219" s="6">
        <v>26</v>
      </c>
      <c r="H219" s="6">
        <v>25</v>
      </c>
      <c r="I219" s="6">
        <v>5</v>
      </c>
      <c r="J219" s="5">
        <v>0.1</v>
      </c>
      <c r="K219" s="5">
        <v>0.5</v>
      </c>
      <c r="L219" s="12">
        <v>0.05</v>
      </c>
      <c r="M219" s="12">
        <v>0.03</v>
      </c>
      <c r="N219" s="210"/>
      <c r="P219" s="24"/>
    </row>
    <row r="220" spans="1:16" ht="40.5" customHeight="1" thickBot="1" x14ac:dyDescent="0.3">
      <c r="A220" s="230" t="s">
        <v>227</v>
      </c>
      <c r="B220" s="231"/>
      <c r="C220" s="231"/>
      <c r="D220" s="231"/>
      <c r="E220" s="231"/>
      <c r="F220" s="231"/>
      <c r="G220" s="231"/>
      <c r="H220" s="231"/>
      <c r="I220" s="231"/>
      <c r="J220" s="231"/>
      <c r="K220" s="231"/>
      <c r="L220" s="231"/>
      <c r="M220" s="231"/>
      <c r="N220" s="232"/>
      <c r="P220" s="24"/>
    </row>
    <row r="221" spans="1:16" ht="39.950000000000003" customHeight="1" x14ac:dyDescent="0.25">
      <c r="A221" s="87" t="s">
        <v>200</v>
      </c>
      <c r="B221" s="88" t="s">
        <v>13</v>
      </c>
      <c r="C221" s="89">
        <v>700</v>
      </c>
      <c r="D221" s="90">
        <f>C221*D9</f>
        <v>70</v>
      </c>
      <c r="E221" s="90">
        <f>C221*E9</f>
        <v>70</v>
      </c>
      <c r="F221" s="91"/>
      <c r="G221" s="92"/>
      <c r="H221" s="92"/>
      <c r="I221" s="90">
        <v>5</v>
      </c>
      <c r="J221" s="90">
        <f>C221*J9</f>
        <v>70</v>
      </c>
      <c r="K221" s="93"/>
      <c r="L221" s="90">
        <f>C221*L9</f>
        <v>35</v>
      </c>
      <c r="M221" s="90">
        <f>C221*M9</f>
        <v>21</v>
      </c>
      <c r="N221" s="94">
        <f>SUM(I221:J221,C221:E221,M221)</f>
        <v>936</v>
      </c>
      <c r="P221" s="24"/>
    </row>
    <row r="222" spans="1:16" ht="51" customHeight="1" x14ac:dyDescent="0.25">
      <c r="A222" s="95" t="s">
        <v>145</v>
      </c>
      <c r="B222" s="96" t="s">
        <v>146</v>
      </c>
      <c r="C222" s="97">
        <v>1500</v>
      </c>
      <c r="D222" s="98">
        <f>C222*D9</f>
        <v>150</v>
      </c>
      <c r="E222" s="98">
        <f>C222*E9</f>
        <v>150</v>
      </c>
      <c r="F222" s="99"/>
      <c r="G222" s="100"/>
      <c r="H222" s="100"/>
      <c r="I222" s="98">
        <v>5</v>
      </c>
      <c r="J222" s="98">
        <f>C222*J9</f>
        <v>150</v>
      </c>
      <c r="K222" s="101"/>
      <c r="L222" s="98">
        <f>C222*L9</f>
        <v>75</v>
      </c>
      <c r="M222" s="98">
        <f>C222*M9</f>
        <v>45</v>
      </c>
      <c r="N222" s="131">
        <f t="shared" ref="N222:N232" si="17">SUM(I222:J222,C222:E222,M222)</f>
        <v>2000</v>
      </c>
      <c r="P222" s="24"/>
    </row>
    <row r="223" spans="1:16" ht="37.5" customHeight="1" x14ac:dyDescent="0.25">
      <c r="A223" s="103" t="s">
        <v>198</v>
      </c>
      <c r="B223" s="104" t="s">
        <v>147</v>
      </c>
      <c r="C223" s="105">
        <v>760</v>
      </c>
      <c r="D223" s="106">
        <f>C223*D9</f>
        <v>76</v>
      </c>
      <c r="E223" s="106">
        <f>C223*E9</f>
        <v>76</v>
      </c>
      <c r="F223" s="107"/>
      <c r="G223" s="108"/>
      <c r="H223" s="108"/>
      <c r="I223" s="106">
        <v>5</v>
      </c>
      <c r="J223" s="106">
        <f>C223*J9</f>
        <v>76</v>
      </c>
      <c r="K223" s="109"/>
      <c r="L223" s="106">
        <f>C223*L9</f>
        <v>38</v>
      </c>
      <c r="M223" s="106">
        <f>C223*M9</f>
        <v>22.8</v>
      </c>
      <c r="N223" s="157">
        <f t="shared" si="17"/>
        <v>1015.8</v>
      </c>
      <c r="P223" s="24"/>
    </row>
    <row r="224" spans="1:16" ht="39.950000000000003" customHeight="1" x14ac:dyDescent="0.25">
      <c r="A224" s="95" t="s">
        <v>198</v>
      </c>
      <c r="B224" s="96" t="s">
        <v>148</v>
      </c>
      <c r="C224" s="97">
        <v>1600</v>
      </c>
      <c r="D224" s="98">
        <f>C224*D9</f>
        <v>160</v>
      </c>
      <c r="E224" s="98">
        <f>C224*E9</f>
        <v>160</v>
      </c>
      <c r="F224" s="99"/>
      <c r="G224" s="100"/>
      <c r="H224" s="100"/>
      <c r="I224" s="98">
        <v>5</v>
      </c>
      <c r="J224" s="98">
        <f>C224*J9</f>
        <v>160</v>
      </c>
      <c r="K224" s="101"/>
      <c r="L224" s="98">
        <f>C224*L9</f>
        <v>80</v>
      </c>
      <c r="M224" s="98">
        <f>C224*M9</f>
        <v>48</v>
      </c>
      <c r="N224" s="131">
        <f t="shared" si="17"/>
        <v>2133</v>
      </c>
      <c r="P224" s="24"/>
    </row>
    <row r="225" spans="1:16" ht="39.950000000000003" customHeight="1" x14ac:dyDescent="0.25">
      <c r="A225" s="103" t="s">
        <v>149</v>
      </c>
      <c r="B225" s="104" t="s">
        <v>150</v>
      </c>
      <c r="C225" s="105">
        <v>700</v>
      </c>
      <c r="D225" s="106">
        <f>C225*D9</f>
        <v>70</v>
      </c>
      <c r="E225" s="106">
        <f>C225*E9</f>
        <v>70</v>
      </c>
      <c r="F225" s="107"/>
      <c r="G225" s="108"/>
      <c r="H225" s="108"/>
      <c r="I225" s="106">
        <v>5</v>
      </c>
      <c r="J225" s="106">
        <f>C225*J9</f>
        <v>70</v>
      </c>
      <c r="K225" s="109"/>
      <c r="L225" s="106">
        <f>C225*L9</f>
        <v>35</v>
      </c>
      <c r="M225" s="106">
        <f>C225*M9</f>
        <v>21</v>
      </c>
      <c r="N225" s="157">
        <f t="shared" si="17"/>
        <v>936</v>
      </c>
      <c r="P225" s="24"/>
    </row>
    <row r="226" spans="1:16" ht="48.75" customHeight="1" x14ac:dyDescent="0.25">
      <c r="A226" s="95" t="s">
        <v>367</v>
      </c>
      <c r="B226" s="96" t="s">
        <v>151</v>
      </c>
      <c r="C226" s="97">
        <v>600</v>
      </c>
      <c r="D226" s="98">
        <f>C226*D9</f>
        <v>60</v>
      </c>
      <c r="E226" s="98">
        <f>C226*E9</f>
        <v>60</v>
      </c>
      <c r="F226" s="99"/>
      <c r="G226" s="100"/>
      <c r="H226" s="100"/>
      <c r="I226" s="98">
        <v>5</v>
      </c>
      <c r="J226" s="98">
        <f>C226*J9</f>
        <v>60</v>
      </c>
      <c r="K226" s="101"/>
      <c r="L226" s="98">
        <f>C226*L9</f>
        <v>30</v>
      </c>
      <c r="M226" s="98">
        <f>C226*M9</f>
        <v>18</v>
      </c>
      <c r="N226" s="131">
        <f t="shared" si="17"/>
        <v>803</v>
      </c>
      <c r="P226" s="24"/>
    </row>
    <row r="227" spans="1:16" ht="39.950000000000003" customHeight="1" x14ac:dyDescent="0.25">
      <c r="A227" s="103" t="s">
        <v>152</v>
      </c>
      <c r="B227" s="104" t="s">
        <v>153</v>
      </c>
      <c r="C227" s="105">
        <v>700</v>
      </c>
      <c r="D227" s="106">
        <f>C227*D9</f>
        <v>70</v>
      </c>
      <c r="E227" s="106">
        <f>C227*E9</f>
        <v>70</v>
      </c>
      <c r="F227" s="107"/>
      <c r="G227" s="108"/>
      <c r="H227" s="108"/>
      <c r="I227" s="106">
        <v>5</v>
      </c>
      <c r="J227" s="106">
        <f>C227*J9</f>
        <v>70</v>
      </c>
      <c r="K227" s="109"/>
      <c r="L227" s="106">
        <f>C227*L9</f>
        <v>35</v>
      </c>
      <c r="M227" s="106">
        <f>C227*M9</f>
        <v>21</v>
      </c>
      <c r="N227" s="157">
        <f t="shared" si="17"/>
        <v>936</v>
      </c>
      <c r="P227" s="24"/>
    </row>
    <row r="228" spans="1:16" ht="34.5" customHeight="1" x14ac:dyDescent="0.25">
      <c r="A228" s="95" t="s">
        <v>41</v>
      </c>
      <c r="B228" s="96" t="s">
        <v>51</v>
      </c>
      <c r="C228" s="97">
        <v>250</v>
      </c>
      <c r="D228" s="98">
        <f>C228*D9</f>
        <v>25</v>
      </c>
      <c r="E228" s="98">
        <f>C228*E9</f>
        <v>25</v>
      </c>
      <c r="F228" s="99"/>
      <c r="G228" s="100"/>
      <c r="H228" s="100"/>
      <c r="I228" s="98">
        <v>5</v>
      </c>
      <c r="J228" s="98">
        <f>C228*J9</f>
        <v>25</v>
      </c>
      <c r="K228" s="101"/>
      <c r="L228" s="98">
        <f>C228*L9</f>
        <v>12.5</v>
      </c>
      <c r="M228" s="98">
        <f>C228*M9</f>
        <v>7.5</v>
      </c>
      <c r="N228" s="131">
        <f t="shared" si="17"/>
        <v>337.5</v>
      </c>
      <c r="P228" s="24"/>
    </row>
    <row r="229" spans="1:16" ht="43.5" customHeight="1" x14ac:dyDescent="0.25">
      <c r="A229" s="103" t="s">
        <v>154</v>
      </c>
      <c r="B229" s="104" t="s">
        <v>155</v>
      </c>
      <c r="C229" s="105">
        <v>600</v>
      </c>
      <c r="D229" s="106">
        <f>C229*D9</f>
        <v>60</v>
      </c>
      <c r="E229" s="106">
        <f>C229*E9</f>
        <v>60</v>
      </c>
      <c r="F229" s="107"/>
      <c r="G229" s="108"/>
      <c r="H229" s="108"/>
      <c r="I229" s="106">
        <v>5</v>
      </c>
      <c r="J229" s="106">
        <f>C229*J9</f>
        <v>60</v>
      </c>
      <c r="K229" s="109"/>
      <c r="L229" s="106">
        <f>C229*L9</f>
        <v>30</v>
      </c>
      <c r="M229" s="106">
        <f>C229*M9</f>
        <v>18</v>
      </c>
      <c r="N229" s="157">
        <f t="shared" si="17"/>
        <v>803</v>
      </c>
      <c r="P229" s="24"/>
    </row>
    <row r="230" spans="1:16" ht="52.5" customHeight="1" x14ac:dyDescent="0.25">
      <c r="A230" s="95" t="s">
        <v>336</v>
      </c>
      <c r="B230" s="96" t="s">
        <v>156</v>
      </c>
      <c r="C230" s="97">
        <v>600</v>
      </c>
      <c r="D230" s="98">
        <f>C230*D9</f>
        <v>60</v>
      </c>
      <c r="E230" s="98">
        <f>C230*E9</f>
        <v>60</v>
      </c>
      <c r="F230" s="99"/>
      <c r="G230" s="100"/>
      <c r="H230" s="100"/>
      <c r="I230" s="98">
        <v>5</v>
      </c>
      <c r="J230" s="98">
        <f>C230*J9</f>
        <v>60</v>
      </c>
      <c r="K230" s="101"/>
      <c r="L230" s="98">
        <f>C230*L9</f>
        <v>30</v>
      </c>
      <c r="M230" s="98">
        <f>C230*M9</f>
        <v>18</v>
      </c>
      <c r="N230" s="131">
        <f t="shared" si="17"/>
        <v>803</v>
      </c>
      <c r="P230" s="24"/>
    </row>
    <row r="231" spans="1:16" ht="52.5" customHeight="1" x14ac:dyDescent="0.25">
      <c r="A231" s="182" t="s">
        <v>336</v>
      </c>
      <c r="B231" s="96" t="s">
        <v>337</v>
      </c>
      <c r="C231" s="183">
        <v>1000</v>
      </c>
      <c r="D231" s="184">
        <v>100</v>
      </c>
      <c r="E231" s="184">
        <v>100</v>
      </c>
      <c r="F231" s="185"/>
      <c r="G231" s="186"/>
      <c r="H231" s="186"/>
      <c r="I231" s="184">
        <v>5</v>
      </c>
      <c r="J231" s="184">
        <v>100</v>
      </c>
      <c r="K231" s="187"/>
      <c r="L231" s="184">
        <v>50</v>
      </c>
      <c r="M231" s="184">
        <v>30</v>
      </c>
      <c r="N231" s="188">
        <v>1385</v>
      </c>
      <c r="P231" s="24"/>
    </row>
    <row r="232" spans="1:16" ht="24.75" customHeight="1" thickBot="1" x14ac:dyDescent="0.3">
      <c r="A232" s="119" t="s">
        <v>157</v>
      </c>
      <c r="B232" s="120" t="s">
        <v>158</v>
      </c>
      <c r="C232" s="121">
        <v>700</v>
      </c>
      <c r="D232" s="122">
        <f>C232*D9</f>
        <v>70</v>
      </c>
      <c r="E232" s="122">
        <f>C232*E9</f>
        <v>70</v>
      </c>
      <c r="F232" s="123"/>
      <c r="G232" s="124"/>
      <c r="H232" s="124"/>
      <c r="I232" s="122">
        <v>5</v>
      </c>
      <c r="J232" s="122">
        <f>C232*J9</f>
        <v>70</v>
      </c>
      <c r="K232" s="125"/>
      <c r="L232" s="122">
        <f>C232*L9</f>
        <v>35</v>
      </c>
      <c r="M232" s="122">
        <f>C232*M9</f>
        <v>21</v>
      </c>
      <c r="N232" s="158">
        <f t="shared" si="17"/>
        <v>936</v>
      </c>
      <c r="P232" s="24"/>
    </row>
    <row r="233" spans="1:16" ht="35.1" customHeight="1" thickBot="1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P233" s="24"/>
    </row>
    <row r="234" spans="1:16" ht="39.75" customHeight="1" x14ac:dyDescent="0.25">
      <c r="A234" s="202" t="s">
        <v>2</v>
      </c>
      <c r="B234" s="205" t="s">
        <v>0</v>
      </c>
      <c r="C234" s="205" t="s">
        <v>1</v>
      </c>
      <c r="D234" s="3" t="s">
        <v>219</v>
      </c>
      <c r="E234" s="3" t="s">
        <v>220</v>
      </c>
      <c r="F234" s="3" t="s">
        <v>221</v>
      </c>
      <c r="G234" s="4" t="s">
        <v>222</v>
      </c>
      <c r="H234" s="3" t="s">
        <v>223</v>
      </c>
      <c r="I234" s="3" t="s">
        <v>224</v>
      </c>
      <c r="J234" s="3" t="s">
        <v>219</v>
      </c>
      <c r="K234" s="3" t="s">
        <v>225</v>
      </c>
      <c r="L234" s="10" t="s">
        <v>226</v>
      </c>
      <c r="M234" s="10" t="s">
        <v>308</v>
      </c>
      <c r="N234" s="221" t="s">
        <v>297</v>
      </c>
      <c r="P234" s="24"/>
    </row>
    <row r="235" spans="1:16" ht="15" customHeight="1" x14ac:dyDescent="0.25">
      <c r="A235" s="203"/>
      <c r="B235" s="206"/>
      <c r="C235" s="206"/>
      <c r="D235" s="7">
        <v>2</v>
      </c>
      <c r="E235" s="7">
        <v>3</v>
      </c>
      <c r="F235" s="7">
        <v>4</v>
      </c>
      <c r="G235" s="7">
        <v>5</v>
      </c>
      <c r="H235" s="7">
        <v>6</v>
      </c>
      <c r="I235" s="7">
        <v>7</v>
      </c>
      <c r="J235" s="7">
        <v>8</v>
      </c>
      <c r="K235" s="7">
        <v>9</v>
      </c>
      <c r="L235" s="11">
        <v>10</v>
      </c>
      <c r="M235" s="11">
        <v>11</v>
      </c>
      <c r="N235" s="222"/>
      <c r="P235" s="24"/>
    </row>
    <row r="236" spans="1:16" ht="16.5" customHeight="1" thickBot="1" x14ac:dyDescent="0.3">
      <c r="A236" s="219"/>
      <c r="B236" s="220"/>
      <c r="C236" s="220"/>
      <c r="D236" s="1">
        <v>0.1</v>
      </c>
      <c r="E236" s="1">
        <v>0.1</v>
      </c>
      <c r="F236" s="1">
        <v>0.1</v>
      </c>
      <c r="G236" s="2">
        <v>26</v>
      </c>
      <c r="H236" s="2">
        <v>25</v>
      </c>
      <c r="I236" s="2">
        <v>5</v>
      </c>
      <c r="J236" s="1">
        <v>0.1</v>
      </c>
      <c r="K236" s="1">
        <v>0.5</v>
      </c>
      <c r="L236" s="13">
        <v>0.05</v>
      </c>
      <c r="M236" s="12">
        <v>0.03</v>
      </c>
      <c r="N236" s="223"/>
      <c r="P236" s="24"/>
    </row>
    <row r="237" spans="1:16" ht="50.1" customHeight="1" thickBot="1" x14ac:dyDescent="0.3">
      <c r="A237" s="230" t="s">
        <v>178</v>
      </c>
      <c r="B237" s="231"/>
      <c r="C237" s="231"/>
      <c r="D237" s="231"/>
      <c r="E237" s="231"/>
      <c r="F237" s="231"/>
      <c r="G237" s="231"/>
      <c r="H237" s="231"/>
      <c r="I237" s="231"/>
      <c r="J237" s="231"/>
      <c r="K237" s="231"/>
      <c r="L237" s="231"/>
      <c r="M237" s="231"/>
      <c r="N237" s="232"/>
      <c r="P237" s="24"/>
    </row>
    <row r="238" spans="1:16" ht="55.5" customHeight="1" x14ac:dyDescent="0.25">
      <c r="A238" s="103" t="s">
        <v>159</v>
      </c>
      <c r="B238" s="104" t="s">
        <v>160</v>
      </c>
      <c r="C238" s="105">
        <v>700</v>
      </c>
      <c r="D238" s="106">
        <f>C238*D9</f>
        <v>70</v>
      </c>
      <c r="E238" s="106">
        <f>C238*E9</f>
        <v>70</v>
      </c>
      <c r="F238" s="90">
        <f>C238*F9</f>
        <v>70</v>
      </c>
      <c r="G238" s="90">
        <v>26</v>
      </c>
      <c r="H238" s="90">
        <v>25</v>
      </c>
      <c r="I238" s="90">
        <v>5</v>
      </c>
      <c r="J238" s="127">
        <f>C238*J9</f>
        <v>70</v>
      </c>
      <c r="K238" s="90">
        <f>C238*K9</f>
        <v>350</v>
      </c>
      <c r="L238" s="90">
        <f>C238*L9</f>
        <v>35</v>
      </c>
      <c r="M238" s="90">
        <f>C238*M9</f>
        <v>21</v>
      </c>
      <c r="N238" s="110">
        <f>SUM(C238:L238,M238)</f>
        <v>1442</v>
      </c>
    </row>
    <row r="239" spans="1:16" ht="51.75" customHeight="1" x14ac:dyDescent="0.25">
      <c r="A239" s="95" t="s">
        <v>159</v>
      </c>
      <c r="B239" s="96" t="s">
        <v>201</v>
      </c>
      <c r="C239" s="97">
        <v>1000</v>
      </c>
      <c r="D239" s="98">
        <f>C239*D9</f>
        <v>100</v>
      </c>
      <c r="E239" s="98">
        <f>C239*E9</f>
        <v>100</v>
      </c>
      <c r="F239" s="128">
        <f>C239*F9</f>
        <v>100</v>
      </c>
      <c r="G239" s="128">
        <v>26</v>
      </c>
      <c r="H239" s="128">
        <v>25</v>
      </c>
      <c r="I239" s="128">
        <v>5</v>
      </c>
      <c r="J239" s="129">
        <f>C239*J9</f>
        <v>100</v>
      </c>
      <c r="K239" s="128">
        <f>C239*K9</f>
        <v>500</v>
      </c>
      <c r="L239" s="128">
        <f>C239*L9</f>
        <v>50</v>
      </c>
      <c r="M239" s="128">
        <f>C239*M9</f>
        <v>30</v>
      </c>
      <c r="N239" s="102">
        <f t="shared" ref="N239:N244" si="18">SUM(C239:L239,M239)</f>
        <v>2036</v>
      </c>
    </row>
    <row r="240" spans="1:16" ht="45.75" customHeight="1" x14ac:dyDescent="0.25">
      <c r="A240" s="103" t="s">
        <v>159</v>
      </c>
      <c r="B240" s="104" t="s">
        <v>161</v>
      </c>
      <c r="C240" s="105">
        <v>3000</v>
      </c>
      <c r="D240" s="106">
        <f>C240*D9</f>
        <v>300</v>
      </c>
      <c r="E240" s="106">
        <f>C240*E9</f>
        <v>300</v>
      </c>
      <c r="F240" s="106">
        <f>C240*F9</f>
        <v>300</v>
      </c>
      <c r="G240" s="106">
        <v>26</v>
      </c>
      <c r="H240" s="106">
        <v>25</v>
      </c>
      <c r="I240" s="106">
        <v>5</v>
      </c>
      <c r="J240" s="130">
        <f>C240*J9</f>
        <v>300</v>
      </c>
      <c r="K240" s="106">
        <f>C240*K9</f>
        <v>1500</v>
      </c>
      <c r="L240" s="106">
        <f>C240*L9</f>
        <v>150</v>
      </c>
      <c r="M240" s="106">
        <f>C240*M9</f>
        <v>90</v>
      </c>
      <c r="N240" s="110">
        <f t="shared" si="18"/>
        <v>5996</v>
      </c>
    </row>
    <row r="241" spans="1:14" ht="104.25" customHeight="1" x14ac:dyDescent="0.25">
      <c r="A241" s="95" t="s">
        <v>307</v>
      </c>
      <c r="B241" s="96" t="s">
        <v>183</v>
      </c>
      <c r="C241" s="97">
        <v>1000</v>
      </c>
      <c r="D241" s="98">
        <f>C241*D9</f>
        <v>100</v>
      </c>
      <c r="E241" s="98">
        <f>C241*E9</f>
        <v>100</v>
      </c>
      <c r="F241" s="128">
        <f>C241*F9</f>
        <v>100</v>
      </c>
      <c r="G241" s="128">
        <v>26</v>
      </c>
      <c r="H241" s="128">
        <v>25</v>
      </c>
      <c r="I241" s="128">
        <v>5</v>
      </c>
      <c r="J241" s="129">
        <f>C241*J9</f>
        <v>100</v>
      </c>
      <c r="K241" s="128">
        <f>C241*K9</f>
        <v>500</v>
      </c>
      <c r="L241" s="128">
        <f>C241*L9</f>
        <v>50</v>
      </c>
      <c r="M241" s="128">
        <f>C241*M9</f>
        <v>30</v>
      </c>
      <c r="N241" s="102">
        <f t="shared" si="18"/>
        <v>2036</v>
      </c>
    </row>
    <row r="242" spans="1:14" ht="57.75" customHeight="1" x14ac:dyDescent="0.25">
      <c r="A242" s="103" t="s">
        <v>162</v>
      </c>
      <c r="B242" s="104" t="s">
        <v>163</v>
      </c>
      <c r="C242" s="105">
        <v>1000</v>
      </c>
      <c r="D242" s="106">
        <f>C242*D9</f>
        <v>100</v>
      </c>
      <c r="E242" s="106">
        <f>C242*E9</f>
        <v>100</v>
      </c>
      <c r="F242" s="107"/>
      <c r="G242" s="108"/>
      <c r="H242" s="108"/>
      <c r="I242" s="106">
        <v>5</v>
      </c>
      <c r="J242" s="106">
        <f>C242*J9</f>
        <v>100</v>
      </c>
      <c r="K242" s="109"/>
      <c r="L242" s="106">
        <f>C242*L9</f>
        <v>50</v>
      </c>
      <c r="M242" s="106">
        <f>C242*M9</f>
        <v>30</v>
      </c>
      <c r="N242" s="110">
        <f t="shared" si="18"/>
        <v>1385</v>
      </c>
    </row>
    <row r="243" spans="1:14" ht="57.75" customHeight="1" x14ac:dyDescent="0.25">
      <c r="A243" s="103" t="s">
        <v>162</v>
      </c>
      <c r="B243" s="104" t="s">
        <v>338</v>
      </c>
      <c r="C243" s="105">
        <v>3000</v>
      </c>
      <c r="D243" s="106">
        <v>300</v>
      </c>
      <c r="E243" s="106">
        <v>300</v>
      </c>
      <c r="F243" s="107"/>
      <c r="G243" s="108"/>
      <c r="H243" s="108"/>
      <c r="I243" s="106">
        <v>5</v>
      </c>
      <c r="J243" s="106">
        <v>300</v>
      </c>
      <c r="K243" s="109"/>
      <c r="L243" s="106">
        <v>150</v>
      </c>
      <c r="M243" s="106">
        <v>90</v>
      </c>
      <c r="N243" s="110">
        <v>5996</v>
      </c>
    </row>
    <row r="244" spans="1:14" ht="58.5" customHeight="1" x14ac:dyDescent="0.25">
      <c r="A244" s="95" t="s">
        <v>228</v>
      </c>
      <c r="B244" s="96" t="s">
        <v>164</v>
      </c>
      <c r="C244" s="97">
        <v>1000</v>
      </c>
      <c r="D244" s="98">
        <f>C244*D9</f>
        <v>100</v>
      </c>
      <c r="E244" s="98">
        <f>C244*E9</f>
        <v>100</v>
      </c>
      <c r="F244" s="99"/>
      <c r="G244" s="100"/>
      <c r="H244" s="100"/>
      <c r="I244" s="98">
        <v>5</v>
      </c>
      <c r="J244" s="98">
        <f>C244*J9</f>
        <v>100</v>
      </c>
      <c r="K244" s="101"/>
      <c r="L244" s="98">
        <f>C244*L9</f>
        <v>50</v>
      </c>
      <c r="M244" s="98">
        <f>C244*M9</f>
        <v>30</v>
      </c>
      <c r="N244" s="102">
        <f t="shared" si="18"/>
        <v>1385</v>
      </c>
    </row>
    <row r="245" spans="1:14" ht="58.5" customHeight="1" x14ac:dyDescent="0.25">
      <c r="A245" s="182" t="s">
        <v>349</v>
      </c>
      <c r="B245" s="194" t="s">
        <v>350</v>
      </c>
      <c r="C245" s="183">
        <v>700</v>
      </c>
      <c r="D245" s="184">
        <v>70</v>
      </c>
      <c r="E245" s="184">
        <v>70</v>
      </c>
      <c r="F245" s="185"/>
      <c r="G245" s="186"/>
      <c r="H245" s="186"/>
      <c r="I245" s="184">
        <v>5</v>
      </c>
      <c r="J245" s="184">
        <v>70</v>
      </c>
      <c r="K245" s="187"/>
      <c r="L245" s="184">
        <v>35</v>
      </c>
      <c r="M245" s="195">
        <v>21</v>
      </c>
      <c r="N245" s="196">
        <v>971</v>
      </c>
    </row>
    <row r="246" spans="1:14" ht="39" customHeight="1" thickBot="1" x14ac:dyDescent="0.3">
      <c r="A246" s="119" t="s">
        <v>330</v>
      </c>
      <c r="B246" s="120" t="s">
        <v>165</v>
      </c>
      <c r="C246" s="121">
        <v>700</v>
      </c>
      <c r="D246" s="122">
        <f>C246*D9</f>
        <v>70</v>
      </c>
      <c r="E246" s="122">
        <f>C246*E9</f>
        <v>70</v>
      </c>
      <c r="F246" s="123"/>
      <c r="G246" s="124"/>
      <c r="H246" s="124"/>
      <c r="I246" s="122">
        <v>5</v>
      </c>
      <c r="J246" s="122">
        <f>C246*J9</f>
        <v>70</v>
      </c>
      <c r="K246" s="125"/>
      <c r="L246" s="122">
        <f>C246*L9</f>
        <v>35</v>
      </c>
      <c r="M246" s="159"/>
      <c r="N246" s="126">
        <f t="shared" ref="N246" si="19">SUM(L246,I246:J246,C246:E246)</f>
        <v>950</v>
      </c>
    </row>
    <row r="247" spans="1:14" ht="39" customHeight="1" thickBot="1" x14ac:dyDescent="0.3">
      <c r="A247" s="174" t="s">
        <v>331</v>
      </c>
      <c r="B247" s="120" t="s">
        <v>165</v>
      </c>
      <c r="C247" s="175">
        <v>1000</v>
      </c>
      <c r="D247" s="176">
        <v>100</v>
      </c>
      <c r="E247" s="176">
        <v>100</v>
      </c>
      <c r="F247" s="177"/>
      <c r="G247" s="178"/>
      <c r="H247" s="178"/>
      <c r="I247" s="176">
        <v>5</v>
      </c>
      <c r="J247" s="176">
        <v>100</v>
      </c>
      <c r="K247" s="177"/>
      <c r="L247" s="176">
        <v>50</v>
      </c>
      <c r="M247" s="179"/>
      <c r="N247" s="180">
        <v>1355</v>
      </c>
    </row>
    <row r="248" spans="1:14" ht="39" customHeight="1" thickBot="1" x14ac:dyDescent="0.3">
      <c r="A248" s="174" t="s">
        <v>332</v>
      </c>
      <c r="B248" s="120" t="s">
        <v>165</v>
      </c>
      <c r="C248" s="175">
        <v>3000</v>
      </c>
      <c r="D248" s="176">
        <v>300</v>
      </c>
      <c r="E248" s="176">
        <v>300</v>
      </c>
      <c r="F248" s="177"/>
      <c r="G248" s="178"/>
      <c r="H248" s="178"/>
      <c r="I248" s="176">
        <v>5</v>
      </c>
      <c r="J248" s="176">
        <v>300</v>
      </c>
      <c r="K248" s="177"/>
      <c r="L248" s="176">
        <v>150</v>
      </c>
      <c r="M248" s="179"/>
      <c r="N248" s="180">
        <v>4055</v>
      </c>
    </row>
    <row r="249" spans="1:14" ht="16.5" thickBot="1" x14ac:dyDescent="0.3">
      <c r="A249" s="218"/>
      <c r="B249" s="218"/>
      <c r="C249" s="218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</row>
    <row r="250" spans="1:14" x14ac:dyDescent="0.25">
      <c r="A250" s="227" t="s">
        <v>288</v>
      </c>
      <c r="B250" s="228"/>
      <c r="C250" s="228"/>
      <c r="D250" s="228"/>
      <c r="E250" s="228"/>
      <c r="F250" s="228"/>
      <c r="G250" s="228"/>
      <c r="H250" s="228"/>
      <c r="I250" s="228"/>
      <c r="J250" s="228"/>
      <c r="K250" s="228"/>
      <c r="L250" s="228"/>
      <c r="M250" s="228"/>
      <c r="N250" s="229"/>
    </row>
    <row r="251" spans="1:14" x14ac:dyDescent="0.25">
      <c r="A251" s="224" t="s">
        <v>203</v>
      </c>
      <c r="B251" s="225"/>
      <c r="C251" s="225"/>
      <c r="D251" s="225"/>
      <c r="E251" s="225"/>
      <c r="F251" s="225"/>
      <c r="G251" s="225"/>
      <c r="H251" s="225"/>
      <c r="I251" s="225"/>
      <c r="J251" s="225"/>
      <c r="K251" s="225"/>
      <c r="L251" s="225"/>
      <c r="M251" s="225"/>
      <c r="N251" s="226"/>
    </row>
    <row r="252" spans="1:14" x14ac:dyDescent="0.25">
      <c r="A252" s="215"/>
      <c r="B252" s="216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7"/>
    </row>
    <row r="253" spans="1:14" x14ac:dyDescent="0.25">
      <c r="A253" s="224" t="s">
        <v>289</v>
      </c>
      <c r="B253" s="225"/>
      <c r="C253" s="225"/>
      <c r="D253" s="225"/>
      <c r="E253" s="225"/>
      <c r="F253" s="225"/>
      <c r="G253" s="225"/>
      <c r="H253" s="225"/>
      <c r="I253" s="225"/>
      <c r="J253" s="225"/>
      <c r="K253" s="225"/>
      <c r="L253" s="225"/>
      <c r="M253" s="225"/>
      <c r="N253" s="226"/>
    </row>
    <row r="254" spans="1:14" x14ac:dyDescent="0.25">
      <c r="A254" s="212"/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14"/>
    </row>
    <row r="255" spans="1:14" x14ac:dyDescent="0.25">
      <c r="A255" s="224" t="s">
        <v>295</v>
      </c>
      <c r="B255" s="225"/>
      <c r="C255" s="225"/>
      <c r="D255" s="225"/>
      <c r="E255" s="225"/>
      <c r="F255" s="225"/>
      <c r="G255" s="225"/>
      <c r="H255" s="225"/>
      <c r="I255" s="225"/>
      <c r="J255" s="225"/>
      <c r="K255" s="225"/>
      <c r="L255" s="225"/>
      <c r="M255" s="225"/>
      <c r="N255" s="226"/>
    </row>
    <row r="256" spans="1:14" x14ac:dyDescent="0.25">
      <c r="A256" s="224" t="s">
        <v>204</v>
      </c>
      <c r="B256" s="225"/>
      <c r="C256" s="225"/>
      <c r="D256" s="225"/>
      <c r="E256" s="225"/>
      <c r="F256" s="225"/>
      <c r="G256" s="225"/>
      <c r="H256" s="225"/>
      <c r="I256" s="225"/>
      <c r="J256" s="225"/>
      <c r="K256" s="225"/>
      <c r="L256" s="225"/>
      <c r="M256" s="225"/>
      <c r="N256" s="226"/>
    </row>
    <row r="257" spans="1:14" x14ac:dyDescent="0.25">
      <c r="A257" s="212"/>
      <c r="B257" s="213"/>
      <c r="C257" s="213"/>
      <c r="D257" s="213"/>
      <c r="E257" s="213"/>
      <c r="F257" s="213"/>
      <c r="G257" s="213"/>
      <c r="H257" s="213"/>
      <c r="I257" s="213"/>
      <c r="J257" s="213"/>
      <c r="K257" s="213"/>
      <c r="L257" s="213"/>
      <c r="M257" s="213"/>
      <c r="N257" s="214"/>
    </row>
    <row r="258" spans="1:14" x14ac:dyDescent="0.25">
      <c r="A258" s="224" t="s">
        <v>296</v>
      </c>
      <c r="B258" s="225"/>
      <c r="C258" s="225"/>
      <c r="D258" s="225"/>
      <c r="E258" s="225"/>
      <c r="F258" s="225"/>
      <c r="G258" s="225"/>
      <c r="H258" s="225"/>
      <c r="I258" s="225"/>
      <c r="J258" s="225"/>
      <c r="K258" s="225"/>
      <c r="L258" s="225"/>
      <c r="M258" s="225"/>
      <c r="N258" s="226"/>
    </row>
    <row r="259" spans="1:14" x14ac:dyDescent="0.25">
      <c r="A259" s="224" t="s">
        <v>205</v>
      </c>
      <c r="B259" s="225"/>
      <c r="C259" s="225"/>
      <c r="D259" s="225"/>
      <c r="E259" s="225"/>
      <c r="F259" s="225"/>
      <c r="G259" s="225"/>
      <c r="H259" s="225"/>
      <c r="I259" s="225"/>
      <c r="J259" s="225"/>
      <c r="K259" s="225"/>
      <c r="L259" s="225"/>
      <c r="M259" s="225"/>
      <c r="N259" s="226"/>
    </row>
    <row r="260" spans="1:14" x14ac:dyDescent="0.25">
      <c r="A260" s="212"/>
      <c r="B260" s="213"/>
      <c r="C260" s="213"/>
      <c r="D260" s="213"/>
      <c r="E260" s="213"/>
      <c r="F260" s="213"/>
      <c r="G260" s="213"/>
      <c r="H260" s="213"/>
      <c r="I260" s="213"/>
      <c r="J260" s="213"/>
      <c r="K260" s="213"/>
      <c r="L260" s="213"/>
      <c r="M260" s="213"/>
      <c r="N260" s="214"/>
    </row>
    <row r="261" spans="1:14" x14ac:dyDescent="0.25">
      <c r="A261" s="224" t="s">
        <v>290</v>
      </c>
      <c r="B261" s="225"/>
      <c r="C261" s="225"/>
      <c r="D261" s="225"/>
      <c r="E261" s="225"/>
      <c r="F261" s="225"/>
      <c r="G261" s="225"/>
      <c r="H261" s="225"/>
      <c r="I261" s="225"/>
      <c r="J261" s="225"/>
      <c r="K261" s="225"/>
      <c r="L261" s="225"/>
      <c r="M261" s="225"/>
      <c r="N261" s="226"/>
    </row>
    <row r="262" spans="1:14" x14ac:dyDescent="0.25">
      <c r="A262" s="224" t="s">
        <v>206</v>
      </c>
      <c r="B262" s="225"/>
      <c r="C262" s="225"/>
      <c r="D262" s="225"/>
      <c r="E262" s="225"/>
      <c r="F262" s="225"/>
      <c r="G262" s="225"/>
      <c r="H262" s="225"/>
      <c r="I262" s="225"/>
      <c r="J262" s="225"/>
      <c r="K262" s="225"/>
      <c r="L262" s="225"/>
      <c r="M262" s="225"/>
      <c r="N262" s="226"/>
    </row>
    <row r="263" spans="1:14" x14ac:dyDescent="0.25">
      <c r="A263" s="212"/>
      <c r="B263" s="213"/>
      <c r="C263" s="213"/>
      <c r="D263" s="213"/>
      <c r="E263" s="213"/>
      <c r="F263" s="213"/>
      <c r="G263" s="213"/>
      <c r="H263" s="213"/>
      <c r="I263" s="213"/>
      <c r="J263" s="213"/>
      <c r="K263" s="213"/>
      <c r="L263" s="213"/>
      <c r="M263" s="213"/>
      <c r="N263" s="214"/>
    </row>
    <row r="264" spans="1:14" x14ac:dyDescent="0.25">
      <c r="A264" s="224" t="s">
        <v>291</v>
      </c>
      <c r="B264" s="225"/>
      <c r="C264" s="225"/>
      <c r="D264" s="225"/>
      <c r="E264" s="225"/>
      <c r="F264" s="225"/>
      <c r="G264" s="225"/>
      <c r="H264" s="225"/>
      <c r="I264" s="225"/>
      <c r="J264" s="225"/>
      <c r="K264" s="225"/>
      <c r="L264" s="225"/>
      <c r="M264" s="225"/>
      <c r="N264" s="226"/>
    </row>
    <row r="265" spans="1:14" x14ac:dyDescent="0.25">
      <c r="A265" s="212"/>
      <c r="B265" s="213"/>
      <c r="C265" s="213"/>
      <c r="D265" s="213"/>
      <c r="E265" s="213"/>
      <c r="F265" s="213"/>
      <c r="G265" s="213"/>
      <c r="H265" s="213"/>
      <c r="I265" s="213"/>
      <c r="J265" s="213"/>
      <c r="K265" s="213"/>
      <c r="L265" s="213"/>
      <c r="M265" s="213"/>
      <c r="N265" s="214"/>
    </row>
    <row r="266" spans="1:14" x14ac:dyDescent="0.25">
      <c r="A266" s="224" t="s">
        <v>292</v>
      </c>
      <c r="B266" s="225"/>
      <c r="C266" s="225"/>
      <c r="D266" s="225"/>
      <c r="E266" s="225"/>
      <c r="F266" s="225"/>
      <c r="G266" s="225"/>
      <c r="H266" s="225"/>
      <c r="I266" s="225"/>
      <c r="J266" s="225"/>
      <c r="K266" s="225"/>
      <c r="L266" s="225"/>
      <c r="M266" s="225"/>
      <c r="N266" s="226"/>
    </row>
    <row r="267" spans="1:14" x14ac:dyDescent="0.25">
      <c r="A267" s="224" t="s">
        <v>207</v>
      </c>
      <c r="B267" s="225"/>
      <c r="C267" s="225"/>
      <c r="D267" s="225"/>
      <c r="E267" s="225"/>
      <c r="F267" s="225"/>
      <c r="G267" s="225"/>
      <c r="H267" s="225"/>
      <c r="I267" s="225"/>
      <c r="J267" s="225"/>
      <c r="K267" s="225"/>
      <c r="L267" s="225"/>
      <c r="M267" s="225"/>
      <c r="N267" s="226"/>
    </row>
    <row r="268" spans="1:14" x14ac:dyDescent="0.25">
      <c r="A268" s="212"/>
      <c r="B268" s="213"/>
      <c r="C268" s="213"/>
      <c r="D268" s="213"/>
      <c r="E268" s="213"/>
      <c r="F268" s="213"/>
      <c r="G268" s="213"/>
      <c r="H268" s="213"/>
      <c r="I268" s="213"/>
      <c r="J268" s="213"/>
      <c r="K268" s="213"/>
      <c r="L268" s="213"/>
      <c r="M268" s="213"/>
      <c r="N268" s="214"/>
    </row>
    <row r="269" spans="1:14" x14ac:dyDescent="0.25">
      <c r="A269" s="224" t="s">
        <v>293</v>
      </c>
      <c r="B269" s="225"/>
      <c r="C269" s="225"/>
      <c r="D269" s="225"/>
      <c r="E269" s="225"/>
      <c r="F269" s="225"/>
      <c r="G269" s="225"/>
      <c r="H269" s="225"/>
      <c r="I269" s="225"/>
      <c r="J269" s="225"/>
      <c r="K269" s="225"/>
      <c r="L269" s="225"/>
      <c r="M269" s="225"/>
      <c r="N269" s="226"/>
    </row>
    <row r="270" spans="1:14" x14ac:dyDescent="0.25">
      <c r="A270" s="224" t="s">
        <v>208</v>
      </c>
      <c r="B270" s="225"/>
      <c r="C270" s="225"/>
      <c r="D270" s="225"/>
      <c r="E270" s="225"/>
      <c r="F270" s="225"/>
      <c r="G270" s="225"/>
      <c r="H270" s="225"/>
      <c r="I270" s="225"/>
      <c r="J270" s="225"/>
      <c r="K270" s="225"/>
      <c r="L270" s="225"/>
      <c r="M270" s="225"/>
      <c r="N270" s="226"/>
    </row>
    <row r="271" spans="1:14" x14ac:dyDescent="0.25">
      <c r="A271" s="212"/>
      <c r="B271" s="213"/>
      <c r="C271" s="213"/>
      <c r="D271" s="213"/>
      <c r="E271" s="213"/>
      <c r="F271" s="213"/>
      <c r="G271" s="213"/>
      <c r="H271" s="213"/>
      <c r="I271" s="213"/>
      <c r="J271" s="213"/>
      <c r="K271" s="213"/>
      <c r="L271" s="213"/>
      <c r="M271" s="213"/>
      <c r="N271" s="214"/>
    </row>
    <row r="272" spans="1:14" x14ac:dyDescent="0.25">
      <c r="A272" s="224" t="s">
        <v>294</v>
      </c>
      <c r="B272" s="225"/>
      <c r="C272" s="225"/>
      <c r="D272" s="225"/>
      <c r="E272" s="225"/>
      <c r="F272" s="225"/>
      <c r="G272" s="225"/>
      <c r="H272" s="225"/>
      <c r="I272" s="225"/>
      <c r="J272" s="225"/>
      <c r="K272" s="225"/>
      <c r="L272" s="225"/>
      <c r="M272" s="225"/>
      <c r="N272" s="226"/>
    </row>
    <row r="273" spans="1:14" x14ac:dyDescent="0.25">
      <c r="A273" s="215"/>
      <c r="B273" s="216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7"/>
    </row>
    <row r="274" spans="1:14" x14ac:dyDescent="0.25">
      <c r="A274" s="235" t="s">
        <v>287</v>
      </c>
      <c r="B274" s="234"/>
      <c r="C274" s="234"/>
      <c r="D274" s="234"/>
      <c r="E274" s="234"/>
      <c r="F274" s="234"/>
      <c r="G274" s="234"/>
      <c r="H274" s="234"/>
      <c r="I274" s="234"/>
      <c r="J274" s="234"/>
      <c r="K274" s="234"/>
      <c r="L274" s="234"/>
      <c r="M274" s="234"/>
      <c r="N274" s="236"/>
    </row>
    <row r="275" spans="1:14" x14ac:dyDescent="0.25">
      <c r="A275" s="235" t="s">
        <v>212</v>
      </c>
      <c r="B275" s="234"/>
      <c r="C275" s="234"/>
      <c r="D275" s="234"/>
      <c r="E275" s="234"/>
      <c r="F275" s="234"/>
      <c r="G275" s="234"/>
      <c r="H275" s="234"/>
      <c r="I275" s="234"/>
      <c r="J275" s="234"/>
      <c r="K275" s="234"/>
      <c r="L275" s="234"/>
      <c r="M275" s="234"/>
      <c r="N275" s="236"/>
    </row>
    <row r="276" spans="1:14" x14ac:dyDescent="0.25">
      <c r="A276" s="235" t="s">
        <v>209</v>
      </c>
      <c r="B276" s="234"/>
      <c r="C276" s="234"/>
      <c r="D276" s="234"/>
      <c r="E276" s="234"/>
      <c r="F276" s="234"/>
      <c r="G276" s="234"/>
      <c r="H276" s="234"/>
      <c r="I276" s="234"/>
      <c r="J276" s="234"/>
      <c r="K276" s="234"/>
      <c r="L276" s="234"/>
      <c r="M276" s="234"/>
      <c r="N276" s="236"/>
    </row>
    <row r="277" spans="1:14" x14ac:dyDescent="0.25">
      <c r="A277" s="235"/>
      <c r="B277" s="234"/>
      <c r="C277" s="234"/>
      <c r="D277" s="234"/>
      <c r="E277" s="234"/>
      <c r="F277" s="234"/>
      <c r="G277" s="234"/>
      <c r="H277" s="234"/>
      <c r="I277" s="234"/>
      <c r="J277" s="234"/>
      <c r="K277" s="234"/>
      <c r="L277" s="234"/>
      <c r="M277" s="234"/>
      <c r="N277" s="236"/>
    </row>
    <row r="278" spans="1:14" x14ac:dyDescent="0.25">
      <c r="A278" s="132"/>
      <c r="B278" s="133"/>
      <c r="C278" s="134" t="s">
        <v>264</v>
      </c>
      <c r="D278" s="233">
        <v>10</v>
      </c>
      <c r="E278" s="233"/>
      <c r="F278" s="234" t="s">
        <v>265</v>
      </c>
      <c r="G278" s="234"/>
      <c r="H278" s="233" t="s">
        <v>369</v>
      </c>
      <c r="I278" s="233"/>
      <c r="J278" s="233"/>
      <c r="K278" s="8">
        <v>2024</v>
      </c>
      <c r="L278" s="133"/>
      <c r="M278" s="133"/>
      <c r="N278" s="135"/>
    </row>
    <row r="279" spans="1:14" x14ac:dyDescent="0.25">
      <c r="A279" s="235"/>
      <c r="B279" s="234"/>
      <c r="C279" s="234"/>
      <c r="D279" s="234"/>
      <c r="E279" s="234"/>
      <c r="F279" s="234"/>
      <c r="G279" s="234"/>
      <c r="H279" s="234"/>
      <c r="I279" s="234"/>
      <c r="J279" s="234"/>
      <c r="K279" s="234"/>
      <c r="L279" s="234"/>
      <c r="M279" s="234"/>
      <c r="N279" s="236"/>
    </row>
    <row r="280" spans="1:14" x14ac:dyDescent="0.25">
      <c r="A280" s="235"/>
      <c r="B280" s="234"/>
      <c r="C280" s="234"/>
      <c r="D280" s="234"/>
      <c r="E280" s="234"/>
      <c r="F280" s="234"/>
      <c r="G280" s="234"/>
      <c r="H280" s="234"/>
      <c r="I280" s="234"/>
      <c r="J280" s="234"/>
      <c r="K280" s="234"/>
      <c r="L280" s="234"/>
      <c r="M280" s="234"/>
      <c r="N280" s="236"/>
    </row>
    <row r="281" spans="1:14" ht="16.5" thickBot="1" x14ac:dyDescent="0.3">
      <c r="A281" s="136"/>
      <c r="B281" s="137"/>
      <c r="C281" s="137"/>
      <c r="D281" s="137"/>
      <c r="E281" s="211"/>
      <c r="F281" s="211"/>
      <c r="G281" s="211"/>
      <c r="H281" s="211"/>
      <c r="I281" s="211"/>
      <c r="J281" s="211"/>
      <c r="K281" s="211"/>
      <c r="L281" s="211"/>
      <c r="M281" s="9"/>
      <c r="N281" s="138"/>
    </row>
    <row r="282" spans="1:14" x14ac:dyDescent="0.25">
      <c r="A282" s="132"/>
      <c r="B282" s="133"/>
      <c r="C282" s="133"/>
      <c r="D282" s="133"/>
      <c r="E282" s="243" t="s">
        <v>300</v>
      </c>
      <c r="F282" s="243"/>
      <c r="G282" s="243"/>
      <c r="H282" s="243"/>
      <c r="I282" s="243"/>
      <c r="J282" s="243"/>
      <c r="K282" s="243"/>
      <c r="L282" s="243"/>
      <c r="M282" s="146"/>
      <c r="N282" s="135"/>
    </row>
    <row r="283" spans="1:14" ht="16.5" thickBot="1" x14ac:dyDescent="0.3">
      <c r="A283" s="139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1"/>
      <c r="M283" s="141"/>
      <c r="N283" s="142"/>
    </row>
  </sheetData>
  <sheetProtection sort="0"/>
  <mergeCells count="112">
    <mergeCell ref="A42:A44"/>
    <mergeCell ref="B42:B44"/>
    <mergeCell ref="C42:C44"/>
    <mergeCell ref="N42:N44"/>
    <mergeCell ref="N7:N9"/>
    <mergeCell ref="B7:B9"/>
    <mergeCell ref="A7:A9"/>
    <mergeCell ref="C7:C9"/>
    <mergeCell ref="C73:C75"/>
    <mergeCell ref="N73:N75"/>
    <mergeCell ref="A73:A75"/>
    <mergeCell ref="B73:B75"/>
    <mergeCell ref="A72:N72"/>
    <mergeCell ref="A1:N1"/>
    <mergeCell ref="A2:N2"/>
    <mergeCell ref="A3:N3"/>
    <mergeCell ref="A4:N4"/>
    <mergeCell ref="A5:N5"/>
    <mergeCell ref="A6:N6"/>
    <mergeCell ref="A23:A25"/>
    <mergeCell ref="B23:B25"/>
    <mergeCell ref="C23:C25"/>
    <mergeCell ref="N23:N25"/>
    <mergeCell ref="A279:N279"/>
    <mergeCell ref="A280:N280"/>
    <mergeCell ref="A271:N271"/>
    <mergeCell ref="A268:N268"/>
    <mergeCell ref="H278:J278"/>
    <mergeCell ref="E282:L282"/>
    <mergeCell ref="A57:A59"/>
    <mergeCell ref="B57:B59"/>
    <mergeCell ref="C57:C59"/>
    <mergeCell ref="N57:N59"/>
    <mergeCell ref="B115:B117"/>
    <mergeCell ref="C115:C117"/>
    <mergeCell ref="A101:A103"/>
    <mergeCell ref="B101:B103"/>
    <mergeCell ref="C101:C103"/>
    <mergeCell ref="N101:N103"/>
    <mergeCell ref="A115:A117"/>
    <mergeCell ref="N115:N117"/>
    <mergeCell ref="A159:A161"/>
    <mergeCell ref="B159:B161"/>
    <mergeCell ref="N159:N161"/>
    <mergeCell ref="A237:N237"/>
    <mergeCell ref="A214:N214"/>
    <mergeCell ref="A220:N220"/>
    <mergeCell ref="C144:C146"/>
    <mergeCell ref="N144:N146"/>
    <mergeCell ref="A144:A146"/>
    <mergeCell ref="B144:B146"/>
    <mergeCell ref="A165:N165"/>
    <mergeCell ref="A147:N147"/>
    <mergeCell ref="D278:E278"/>
    <mergeCell ref="F278:G278"/>
    <mergeCell ref="A266:N266"/>
    <mergeCell ref="A267:N267"/>
    <mergeCell ref="A269:N269"/>
    <mergeCell ref="A270:N270"/>
    <mergeCell ref="A272:N272"/>
    <mergeCell ref="A273:N273"/>
    <mergeCell ref="A274:N274"/>
    <mergeCell ref="A275:N275"/>
    <mergeCell ref="A276:N276"/>
    <mergeCell ref="A277:N277"/>
    <mergeCell ref="A204:N204"/>
    <mergeCell ref="A192:N192"/>
    <mergeCell ref="A177:N177"/>
    <mergeCell ref="A181:N181"/>
    <mergeCell ref="N217:N219"/>
    <mergeCell ref="A217:A219"/>
    <mergeCell ref="A258:N258"/>
    <mergeCell ref="A256:N256"/>
    <mergeCell ref="A255:N255"/>
    <mergeCell ref="A253:N253"/>
    <mergeCell ref="A251:N251"/>
    <mergeCell ref="A250:N250"/>
    <mergeCell ref="C174:C176"/>
    <mergeCell ref="N174:N176"/>
    <mergeCell ref="C159:C161"/>
    <mergeCell ref="A201:A203"/>
    <mergeCell ref="B201:B203"/>
    <mergeCell ref="B217:B219"/>
    <mergeCell ref="C217:C219"/>
    <mergeCell ref="C201:C203"/>
    <mergeCell ref="N201:N203"/>
    <mergeCell ref="A174:A176"/>
    <mergeCell ref="B174:B176"/>
    <mergeCell ref="A130:A132"/>
    <mergeCell ref="B130:B132"/>
    <mergeCell ref="C130:C132"/>
    <mergeCell ref="N130:N132"/>
    <mergeCell ref="A189:A191"/>
    <mergeCell ref="B189:B191"/>
    <mergeCell ref="C189:C191"/>
    <mergeCell ref="N189:N191"/>
    <mergeCell ref="E281:L281"/>
    <mergeCell ref="A265:N265"/>
    <mergeCell ref="A263:N263"/>
    <mergeCell ref="A257:N257"/>
    <mergeCell ref="A260:N260"/>
    <mergeCell ref="A254:N254"/>
    <mergeCell ref="A252:N252"/>
    <mergeCell ref="A249:N249"/>
    <mergeCell ref="A234:A236"/>
    <mergeCell ref="B234:B236"/>
    <mergeCell ref="C234:C236"/>
    <mergeCell ref="N234:N236"/>
    <mergeCell ref="A264:N264"/>
    <mergeCell ref="A262:N262"/>
    <mergeCell ref="A261:N261"/>
    <mergeCell ref="A259:N259"/>
  </mergeCells>
  <pageMargins left="0" right="0" top="0.25" bottom="0.25" header="0" footer="0.05"/>
  <pageSetup orientation="landscape" useFirstPageNumber="1" r:id="rId1"/>
  <headerFooter>
    <oddFooter>Page &amp;P of &amp;N</oddFooter>
  </headerFooter>
  <colBreaks count="1" manualBreakCount="1">
    <brk id="14" max="1048575" man="1"/>
  </colBreaks>
  <ignoredErrors>
    <ignoredError sqref="N133:N138 N162:N164 N170:N173 N178:N180 N182:N186 N205:N207 N209:N210 N246 N124:N128 N193:N199 N157:N158 N148:N155 N166:N168 N18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Morgan County BOC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CSmith</dc:creator>
  <cp:lastModifiedBy>Mike Hunsinger</cp:lastModifiedBy>
  <cp:lastPrinted>2023-05-18T18:05:56Z</cp:lastPrinted>
  <dcterms:created xsi:type="dcterms:W3CDTF">2010-03-01T21:14:03Z</dcterms:created>
  <dcterms:modified xsi:type="dcterms:W3CDTF">2024-07-10T15:26:28Z</dcterms:modified>
</cp:coreProperties>
</file>